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BD25118-FEC5-4F83-BBCF-680A14C3D0B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 s="1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C31" i="9" s="1"/>
  <c r="AB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A20" i="7"/>
  <c r="AA19" i="7"/>
  <c r="AC19" i="7" s="1"/>
  <c r="AB19" i="7"/>
  <c r="L44" i="7"/>
  <c r="L43" i="7"/>
  <c r="N43" i="7" s="1"/>
  <c r="M43" i="7"/>
  <c r="L32" i="7"/>
  <c r="L31" i="7"/>
  <c r="M31" i="7"/>
  <c r="N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31" i="7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C30" i="9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<sst xmlns="http://schemas.openxmlformats.org/spreadsheetml/2006/main" count="3300" uniqueCount="40">
  <si>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</si>
  <si>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</si>
  <si>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</si>
  <si>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</si>
  <si>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</si>
  <si>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</si>
  <si>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</si>
  <si>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</si>
  <si>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</si>
  <si>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</si>
  <si>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</si>
  <si>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</si>
  <si>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</si>
  <si>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</si>
  <si>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</si>
  <si>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</si>
  <si>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</si>
  <si>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</si>
  <si>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</si>
  <si>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</si>
  <si>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</si>
  <si>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</si>
  <si>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</si>
  <si>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</si>
  <si>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</si>
  <si>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</si>
  <si>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</si>
  <si>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</si>
  <si>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</si>
  <si>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</si>
  <si>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</si>
  <si>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</si>
  <si>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</si>
  <si>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</si>
  <si>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</si>
  <si>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</si>
  <si>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</si>
  <si>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</si>
  <si>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</si>
  <si>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2016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</si>
</sst>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12792070</v>
      </c>
      <c r="C15" s="2"/>
      <c r="D15" s="2">
        <v>21509760</v>
      </c>
      <c r="E15" s="2"/>
      <c r="F15" s="2">
        <v>8169570</v>
      </c>
      <c r="G15" s="2"/>
      <c r="H15" s="2">
        <v>8822710</v>
      </c>
      <c r="I15" s="2"/>
      <c r="J15" s="2"/>
      <c r="K15" s="2"/>
      <c r="L15" s="1">
        <f>B15+D15+F15+H15+J15</f>
        <v>51294110</v>
      </c>
      <c r="M15" s="13">
        <f>C15+E15+G15+I15+K15</f>
        <v>0</v>
      </c>
      <c r="N15" s="14">
        <f>L15+M15</f>
        <v>51294110</v>
      </c>
      <c r="P15" s="3" t="s">
        <v>12</v>
      </c>
      <c r="Q15" s="2">
        <v>2859</v>
      </c>
      <c r="R15" s="2">
        <v>0</v>
      </c>
      <c r="S15" s="2">
        <v>2072</v>
      </c>
      <c r="T15" s="2">
        <v>0</v>
      </c>
      <c r="U15" s="2">
        <v>1361</v>
      </c>
      <c r="V15" s="2">
        <v>0</v>
      </c>
      <c r="W15" s="2">
        <v>3633</v>
      </c>
      <c r="X15" s="2">
        <v>0</v>
      </c>
      <c r="Y15" s="2">
        <v>0</v>
      </c>
      <c r="Z15" s="2">
        <v>0</v>
      </c>
      <c r="AA15" s="1">
        <f>Q15+S15+U15+W15+Y15</f>
        <v>9925</v>
      </c>
      <c r="AB15" s="13">
        <f>R15+T15+V15+X15+Z15</f>
        <v>0</v>
      </c>
      <c r="AC15" s="14">
        <f>AA15+AB15</f>
        <v>9925</v>
      </c>
      <c r="AE15" s="3" t="s">
        <v>12</v>
      </c>
      <c r="AF15" s="2">
        <f>IFERROR(B15/Q15, "N.A.")</f>
        <v>4474.3161944735921</v>
      </c>
      <c r="AG15" s="2" t="str">
        <f t="shared" ref="AG15:AP19" si="0">IFERROR(C15/R15, "N.A.")</f>
        <v>N.A.</v>
      </c>
      <c r="AH15" s="2">
        <f t="shared" si="0"/>
        <v>10381.158301158301</v>
      </c>
      <c r="AI15" s="2" t="str">
        <f t="shared" si="0"/>
        <v>N.A.</v>
      </c>
      <c r="AJ15" s="2">
        <f t="shared" si="0"/>
        <v>6002.623071271124</v>
      </c>
      <c r="AK15" s="2" t="str">
        <f t="shared" si="0"/>
        <v>N.A.</v>
      </c>
      <c r="AL15" s="2">
        <f t="shared" si="0"/>
        <v>2428.4916047343795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5168.1722921914361</v>
      </c>
      <c r="AQ15" s="13" t="str">
        <f t="shared" ref="AQ15" si="1">IFERROR(M15/AB15, "N.A.")</f>
        <v>N.A.</v>
      </c>
      <c r="AR15" s="14">
        <f t="shared" ref="AR15" si="2">IFERROR(N15/AC15, "N.A.")</f>
        <v>5168.1722921914361</v>
      </c>
    </row>
    <row r="16" spans="1:44" ht="15" customHeight="1" thickBot="1" x14ac:dyDescent="0.3">
      <c r="A16" s="3" t="s">
        <v>13</v>
      </c>
      <c r="B16" s="2">
        <v>6634994.9999999991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6634994.9999999991</v>
      </c>
      <c r="M16" s="13">
        <f t="shared" ref="M16:M18" si="4">C16+E16+G16+I16+K16</f>
        <v>0</v>
      </c>
      <c r="N16" s="14">
        <f t="shared" ref="N16:N18" si="5">L16+M16</f>
        <v>6634994.9999999991</v>
      </c>
      <c r="P16" s="3" t="s">
        <v>13</v>
      </c>
      <c r="Q16" s="2">
        <v>2594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2594</v>
      </c>
      <c r="AB16" s="13">
        <f t="shared" ref="AB16:AB18" si="7">R16+T16+V16+X16+Z16</f>
        <v>0</v>
      </c>
      <c r="AC16" s="14">
        <f t="shared" ref="AC16:AC18" si="8">AA16+AB16</f>
        <v>2594</v>
      </c>
      <c r="AE16" s="3" t="s">
        <v>13</v>
      </c>
      <c r="AF16" s="2">
        <f t="shared" ref="AF16:AF19" si="9">IFERROR(B16/Q16, "N.A.")</f>
        <v>2557.8238242097145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2557.8238242097145</v>
      </c>
      <c r="AQ16" s="13" t="str">
        <f t="shared" ref="AQ16:AQ18" si="11">IFERROR(M16/AB16, "N.A.")</f>
        <v>N.A.</v>
      </c>
      <c r="AR16" s="14">
        <f t="shared" ref="AR16:AR18" si="12">IFERROR(N16/AC16, "N.A.")</f>
        <v>2557.8238242097145</v>
      </c>
    </row>
    <row r="17" spans="1:44" ht="15" customHeight="1" thickBot="1" x14ac:dyDescent="0.3">
      <c r="A17" s="3" t="s">
        <v>14</v>
      </c>
      <c r="B17" s="2">
        <v>26348538</v>
      </c>
      <c r="C17" s="2">
        <v>114823670.00000003</v>
      </c>
      <c r="D17" s="2">
        <v>25751509.999999996</v>
      </c>
      <c r="E17" s="2">
        <v>0</v>
      </c>
      <c r="F17" s="2"/>
      <c r="G17" s="2">
        <v>1726200</v>
      </c>
      <c r="H17" s="2"/>
      <c r="I17" s="2">
        <v>8710850.0000000019</v>
      </c>
      <c r="J17" s="2">
        <v>0</v>
      </c>
      <c r="K17" s="2"/>
      <c r="L17" s="1">
        <f t="shared" si="3"/>
        <v>52100048</v>
      </c>
      <c r="M17" s="13">
        <f t="shared" si="4"/>
        <v>125260720.00000003</v>
      </c>
      <c r="N17" s="14">
        <f t="shared" si="5"/>
        <v>177360768.00000003</v>
      </c>
      <c r="P17" s="3" t="s">
        <v>14</v>
      </c>
      <c r="Q17" s="2">
        <v>7401</v>
      </c>
      <c r="R17" s="2">
        <v>25208</v>
      </c>
      <c r="S17" s="2">
        <v>2394</v>
      </c>
      <c r="T17" s="2">
        <v>638</v>
      </c>
      <c r="U17" s="2">
        <v>0</v>
      </c>
      <c r="V17" s="2">
        <v>602</v>
      </c>
      <c r="W17" s="2">
        <v>0</v>
      </c>
      <c r="X17" s="2">
        <v>977</v>
      </c>
      <c r="Y17" s="2">
        <v>190</v>
      </c>
      <c r="Z17" s="2">
        <v>0</v>
      </c>
      <c r="AA17" s="1">
        <f t="shared" si="6"/>
        <v>9985</v>
      </c>
      <c r="AB17" s="13">
        <f t="shared" si="7"/>
        <v>27425</v>
      </c>
      <c r="AC17" s="14">
        <f t="shared" si="8"/>
        <v>37410</v>
      </c>
      <c r="AE17" s="3" t="s">
        <v>14</v>
      </c>
      <c r="AF17" s="2">
        <f t="shared" si="9"/>
        <v>3560.1321443048237</v>
      </c>
      <c r="AG17" s="2">
        <f t="shared" si="0"/>
        <v>4555.0487940336416</v>
      </c>
      <c r="AH17" s="2">
        <f t="shared" si="0"/>
        <v>10756.687552213867</v>
      </c>
      <c r="AI17" s="2">
        <f t="shared" si="0"/>
        <v>0</v>
      </c>
      <c r="AJ17" s="2" t="str">
        <f t="shared" si="0"/>
        <v>N.A.</v>
      </c>
      <c r="AK17" s="2">
        <f t="shared" si="0"/>
        <v>2867.4418604651164</v>
      </c>
      <c r="AL17" s="2" t="str">
        <f t="shared" si="0"/>
        <v>N.A.</v>
      </c>
      <c r="AM17" s="2">
        <f t="shared" si="0"/>
        <v>8915.9160696008203</v>
      </c>
      <c r="AN17" s="2">
        <f t="shared" si="0"/>
        <v>0</v>
      </c>
      <c r="AO17" s="2" t="str">
        <f t="shared" si="0"/>
        <v>N.A.</v>
      </c>
      <c r="AP17" s="15">
        <f t="shared" si="10"/>
        <v>5217.8315473209814</v>
      </c>
      <c r="AQ17" s="13">
        <f t="shared" si="11"/>
        <v>4567.3917958067468</v>
      </c>
      <c r="AR17" s="14">
        <f t="shared" si="12"/>
        <v>4740.9988773055338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>
        <v>1238100</v>
      </c>
      <c r="I18" s="2"/>
      <c r="J18" s="2"/>
      <c r="K18" s="2"/>
      <c r="L18" s="1">
        <f t="shared" si="3"/>
        <v>1238100</v>
      </c>
      <c r="M18" s="13">
        <f t="shared" si="4"/>
        <v>0</v>
      </c>
      <c r="N18" s="14">
        <f t="shared" si="5"/>
        <v>1238100</v>
      </c>
      <c r="P18" s="3" t="s">
        <v>15</v>
      </c>
      <c r="Q18" s="2">
        <v>255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491</v>
      </c>
      <c r="X18" s="2">
        <v>0</v>
      </c>
      <c r="Y18" s="2">
        <v>0</v>
      </c>
      <c r="Z18" s="2">
        <v>0</v>
      </c>
      <c r="AA18" s="1">
        <f t="shared" si="6"/>
        <v>746</v>
      </c>
      <c r="AB18" s="13">
        <f t="shared" si="7"/>
        <v>0</v>
      </c>
      <c r="AC18" s="17">
        <f t="shared" si="8"/>
        <v>746</v>
      </c>
      <c r="AE18" s="3" t="s">
        <v>15</v>
      </c>
      <c r="AF18" s="2">
        <f t="shared" si="9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2521.5885947046845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1659.6514745308311</v>
      </c>
      <c r="AQ18" s="13" t="str">
        <f t="shared" si="11"/>
        <v>N.A.</v>
      </c>
      <c r="AR18" s="14">
        <f t="shared" si="12"/>
        <v>1659.6514745308311</v>
      </c>
    </row>
    <row r="19" spans="1:44" ht="15" customHeight="1" thickBot="1" x14ac:dyDescent="0.3">
      <c r="A19" s="4" t="s">
        <v>16</v>
      </c>
      <c r="B19" s="2">
        <v>45775602.999999993</v>
      </c>
      <c r="C19" s="2">
        <v>114823670.00000003</v>
      </c>
      <c r="D19" s="2">
        <v>47261270.000000007</v>
      </c>
      <c r="E19" s="2">
        <v>0</v>
      </c>
      <c r="F19" s="2">
        <v>8169570</v>
      </c>
      <c r="G19" s="2">
        <v>1726200</v>
      </c>
      <c r="H19" s="2">
        <v>10060810.000000002</v>
      </c>
      <c r="I19" s="2">
        <v>8710850.0000000019</v>
      </c>
      <c r="J19" s="2">
        <v>0</v>
      </c>
      <c r="K19" s="2"/>
      <c r="L19" s="1">
        <f t="shared" ref="L19" si="13">B19+D19+F19+H19+J19</f>
        <v>111267253</v>
      </c>
      <c r="M19" s="13">
        <f t="shared" ref="M19" si="14">C19+E19+G19+I19+K19</f>
        <v>125260720.00000003</v>
      </c>
      <c r="N19" s="17">
        <f t="shared" ref="N19" si="15">L19+M19</f>
        <v>236527973.00000003</v>
      </c>
      <c r="P19" s="4" t="s">
        <v>16</v>
      </c>
      <c r="Q19" s="2">
        <v>13109</v>
      </c>
      <c r="R19" s="2">
        <v>25208</v>
      </c>
      <c r="S19" s="2">
        <v>4466</v>
      </c>
      <c r="T19" s="2">
        <v>638</v>
      </c>
      <c r="U19" s="2">
        <v>1361</v>
      </c>
      <c r="V19" s="2">
        <v>602</v>
      </c>
      <c r="W19" s="2">
        <v>4124</v>
      </c>
      <c r="X19" s="2">
        <v>977</v>
      </c>
      <c r="Y19" s="2">
        <v>190</v>
      </c>
      <c r="Z19" s="2">
        <v>0</v>
      </c>
      <c r="AA19" s="1">
        <f t="shared" ref="AA19" si="16">Q19+S19+U19+W19+Y19</f>
        <v>23250</v>
      </c>
      <c r="AB19" s="13">
        <f t="shared" ref="AB19" si="17">R19+T19+V19+X19+Z19</f>
        <v>27425</v>
      </c>
      <c r="AC19" s="14">
        <f t="shared" ref="AC19" si="18">AA19+AB19</f>
        <v>50675</v>
      </c>
      <c r="AE19" s="4" t="s">
        <v>16</v>
      </c>
      <c r="AF19" s="2">
        <f t="shared" si="9"/>
        <v>3491.9218094438929</v>
      </c>
      <c r="AG19" s="2">
        <f t="shared" si="0"/>
        <v>4555.0487940336416</v>
      </c>
      <c r="AH19" s="2">
        <f t="shared" si="0"/>
        <v>10582.460815047023</v>
      </c>
      <c r="AI19" s="2">
        <f t="shared" si="0"/>
        <v>0</v>
      </c>
      <c r="AJ19" s="2">
        <f t="shared" si="0"/>
        <v>6002.623071271124</v>
      </c>
      <c r="AK19" s="2">
        <f t="shared" si="0"/>
        <v>2867.4418604651164</v>
      </c>
      <c r="AL19" s="2">
        <f t="shared" si="0"/>
        <v>2439.575654704171</v>
      </c>
      <c r="AM19" s="2">
        <f t="shared" si="0"/>
        <v>8915.9160696008203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4785.688301075269</v>
      </c>
      <c r="AQ19" s="13">
        <f t="shared" ref="AQ19" si="20">IFERROR(M19/AB19, "N.A.")</f>
        <v>4567.3917958067468</v>
      </c>
      <c r="AR19" s="14">
        <f t="shared" ref="AR19" si="21">IFERROR(N19/AC19, "N.A.")</f>
        <v>4667.5475678342382</v>
      </c>
    </row>
    <row r="20" spans="1:44" ht="15" customHeight="1" thickBot="1" x14ac:dyDescent="0.3">
      <c r="A20" s="5" t="s">
        <v>0</v>
      </c>
      <c r="B20" s="24">
        <f>B19+C19</f>
        <v>160599273.00000003</v>
      </c>
      <c r="C20" s="26"/>
      <c r="D20" s="24">
        <f>D19+E19</f>
        <v>47261270.000000007</v>
      </c>
      <c r="E20" s="26"/>
      <c r="F20" s="24">
        <f>F19+G19</f>
        <v>9895770</v>
      </c>
      <c r="G20" s="26"/>
      <c r="H20" s="24">
        <f>H19+I19</f>
        <v>18771660.000000004</v>
      </c>
      <c r="I20" s="26"/>
      <c r="J20" s="24">
        <f>J19+K19</f>
        <v>0</v>
      </c>
      <c r="K20" s="26"/>
      <c r="L20" s="24">
        <f>L19+M19</f>
        <v>236527973.00000003</v>
      </c>
      <c r="M20" s="25"/>
      <c r="N20" s="18">
        <f>B20+D20+F20+H20+J20</f>
        <v>236527973.00000003</v>
      </c>
      <c r="P20" s="5" t="s">
        <v>0</v>
      </c>
      <c r="Q20" s="24">
        <f>Q19+R19</f>
        <v>38317</v>
      </c>
      <c r="R20" s="26"/>
      <c r="S20" s="24">
        <f>S19+T19</f>
        <v>5104</v>
      </c>
      <c r="T20" s="26"/>
      <c r="U20" s="24">
        <f>U19+V19</f>
        <v>1963</v>
      </c>
      <c r="V20" s="26"/>
      <c r="W20" s="24">
        <f>W19+X19</f>
        <v>5101</v>
      </c>
      <c r="X20" s="26"/>
      <c r="Y20" s="24">
        <f>Y19+Z19</f>
        <v>190</v>
      </c>
      <c r="Z20" s="26"/>
      <c r="AA20" s="24">
        <f>AA19+AB19</f>
        <v>50675</v>
      </c>
      <c r="AB20" s="26"/>
      <c r="AC20" s="19">
        <f>Q20+S20+U20+W20+Y20</f>
        <v>50675</v>
      </c>
      <c r="AE20" s="5" t="s">
        <v>0</v>
      </c>
      <c r="AF20" s="27">
        <f>IFERROR(B20/Q20,"N.A.")</f>
        <v>4191.332124122453</v>
      </c>
      <c r="AG20" s="28"/>
      <c r="AH20" s="27">
        <f>IFERROR(D20/S20,"N.A.")</f>
        <v>9259.6532131661461</v>
      </c>
      <c r="AI20" s="28"/>
      <c r="AJ20" s="27">
        <f>IFERROR(F20/U20,"N.A.")</f>
        <v>5041.1462047885889</v>
      </c>
      <c r="AK20" s="28"/>
      <c r="AL20" s="27">
        <f>IFERROR(H20/W20,"N.A.")</f>
        <v>3679.9960792001575</v>
      </c>
      <c r="AM20" s="28"/>
      <c r="AN20" s="27">
        <f>IFERROR(J20/Y20,"N.A.")</f>
        <v>0</v>
      </c>
      <c r="AO20" s="28"/>
      <c r="AP20" s="27">
        <f>IFERROR(L20/AA20,"N.A.")</f>
        <v>4667.5475678342382</v>
      </c>
      <c r="AQ20" s="28"/>
      <c r="AR20" s="16">
        <f>IFERROR(N20/AC20, "N.A.")</f>
        <v>4667.5475678342382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12792070</v>
      </c>
      <c r="C27" s="2"/>
      <c r="D27" s="2">
        <v>21509760</v>
      </c>
      <c r="E27" s="2"/>
      <c r="F27" s="2">
        <v>8169570</v>
      </c>
      <c r="G27" s="2"/>
      <c r="H27" s="2">
        <v>5280700</v>
      </c>
      <c r="I27" s="2"/>
      <c r="J27" s="2"/>
      <c r="K27" s="2"/>
      <c r="L27" s="1">
        <f>B27+D27+F27+H27+J27</f>
        <v>47752100</v>
      </c>
      <c r="M27" s="13">
        <f>C27+E27+G27+I27+K27</f>
        <v>0</v>
      </c>
      <c r="N27" s="14">
        <f>L27+M27</f>
        <v>47752100</v>
      </c>
      <c r="P27" s="3" t="s">
        <v>12</v>
      </c>
      <c r="Q27" s="2">
        <v>2859</v>
      </c>
      <c r="R27" s="2">
        <v>0</v>
      </c>
      <c r="S27" s="2">
        <v>2072</v>
      </c>
      <c r="T27" s="2">
        <v>0</v>
      </c>
      <c r="U27" s="2">
        <v>1361</v>
      </c>
      <c r="V27" s="2">
        <v>0</v>
      </c>
      <c r="W27" s="2">
        <v>963</v>
      </c>
      <c r="X27" s="2">
        <v>0</v>
      </c>
      <c r="Y27" s="2">
        <v>0</v>
      </c>
      <c r="Z27" s="2">
        <v>0</v>
      </c>
      <c r="AA27" s="1">
        <f>Q27+S27+U27+W27+Y27</f>
        <v>7255</v>
      </c>
      <c r="AB27" s="13">
        <f>R27+T27+V27+X27+Z27</f>
        <v>0</v>
      </c>
      <c r="AC27" s="14">
        <f>AA27+AB27</f>
        <v>7255</v>
      </c>
      <c r="AE27" s="3" t="s">
        <v>12</v>
      </c>
      <c r="AF27" s="2">
        <f>IFERROR(B27/Q27, "N.A.")</f>
        <v>4474.3161944735921</v>
      </c>
      <c r="AG27" s="2" t="str">
        <f t="shared" ref="AG27:AG31" si="22">IFERROR(C27/R27, "N.A.")</f>
        <v>N.A.</v>
      </c>
      <c r="AH27" s="2">
        <f t="shared" ref="AH27:AH31" si="23">IFERROR(D27/S27, "N.A.")</f>
        <v>10381.158301158301</v>
      </c>
      <c r="AI27" s="2" t="str">
        <f t="shared" ref="AI27:AI31" si="24">IFERROR(E27/T27, "N.A.")</f>
        <v>N.A.</v>
      </c>
      <c r="AJ27" s="2">
        <f t="shared" ref="AJ27:AJ31" si="25">IFERROR(F27/U27, "N.A.")</f>
        <v>6002.623071271124</v>
      </c>
      <c r="AK27" s="2" t="str">
        <f t="shared" ref="AK27:AK31" si="26">IFERROR(G27/V27, "N.A.")</f>
        <v>N.A.</v>
      </c>
      <c r="AL27" s="2">
        <f t="shared" ref="AL27:AL31" si="27">IFERROR(H27/W27, "N.A.")</f>
        <v>5483.5929387331253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6581.9572708476917</v>
      </c>
      <c r="AQ27" s="13" t="str">
        <f t="shared" ref="AQ27:AQ30" si="32">IFERROR(M27/AB27, "N.A.")</f>
        <v>N.A.</v>
      </c>
      <c r="AR27" s="14">
        <f t="shared" ref="AR27:AR30" si="33">IFERROR(N27/AC27, "N.A.")</f>
        <v>6581.9572708476917</v>
      </c>
    </row>
    <row r="28" spans="1:44" ht="15" customHeight="1" thickBot="1" x14ac:dyDescent="0.3">
      <c r="A28" s="3" t="s">
        <v>13</v>
      </c>
      <c r="B28" s="2">
        <v>1326000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1326000</v>
      </c>
      <c r="M28" s="13">
        <f t="shared" ref="M28:M30" si="35">C28+E28+G28+I28+K28</f>
        <v>0</v>
      </c>
      <c r="N28" s="14">
        <f t="shared" ref="N28:N30" si="36">L28+M28</f>
        <v>1326000</v>
      </c>
      <c r="P28" s="3" t="s">
        <v>13</v>
      </c>
      <c r="Q28" s="2">
        <v>255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255</v>
      </c>
      <c r="AB28" s="13">
        <f t="shared" ref="AB28:AB30" si="38">R28+T28+V28+X28+Z28</f>
        <v>0</v>
      </c>
      <c r="AC28" s="14">
        <f t="shared" ref="AC28:AC30" si="39">AA28+AB28</f>
        <v>255</v>
      </c>
      <c r="AE28" s="3" t="s">
        <v>13</v>
      </c>
      <c r="AF28" s="2">
        <f t="shared" ref="AF28:AF31" si="40">IFERROR(B28/Q28, "N.A.")</f>
        <v>5200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5200</v>
      </c>
      <c r="AQ28" s="13" t="str">
        <f t="shared" si="32"/>
        <v>N.A.</v>
      </c>
      <c r="AR28" s="14">
        <f t="shared" si="33"/>
        <v>5200</v>
      </c>
    </row>
    <row r="29" spans="1:44" ht="15" customHeight="1" thickBot="1" x14ac:dyDescent="0.3">
      <c r="A29" s="3" t="s">
        <v>14</v>
      </c>
      <c r="B29" s="2">
        <v>13253280</v>
      </c>
      <c r="C29" s="2">
        <v>69550429.99999997</v>
      </c>
      <c r="D29" s="2">
        <v>14459740</v>
      </c>
      <c r="E29" s="2">
        <v>0</v>
      </c>
      <c r="F29" s="2"/>
      <c r="G29" s="2">
        <v>490199.99999999994</v>
      </c>
      <c r="H29" s="2"/>
      <c r="I29" s="2">
        <v>4340850</v>
      </c>
      <c r="J29" s="2"/>
      <c r="K29" s="2"/>
      <c r="L29" s="1">
        <f t="shared" si="34"/>
        <v>27713020</v>
      </c>
      <c r="M29" s="13">
        <f t="shared" si="35"/>
        <v>74381479.99999997</v>
      </c>
      <c r="N29" s="14">
        <f t="shared" si="36"/>
        <v>102094499.99999997</v>
      </c>
      <c r="P29" s="3" t="s">
        <v>14</v>
      </c>
      <c r="Q29" s="2">
        <v>2650</v>
      </c>
      <c r="R29" s="2">
        <v>14502</v>
      </c>
      <c r="S29" s="2">
        <v>1426</v>
      </c>
      <c r="T29" s="2">
        <v>437</v>
      </c>
      <c r="U29" s="2">
        <v>0</v>
      </c>
      <c r="V29" s="2">
        <v>396</v>
      </c>
      <c r="W29" s="2">
        <v>0</v>
      </c>
      <c r="X29" s="2">
        <v>597</v>
      </c>
      <c r="Y29" s="2">
        <v>0</v>
      </c>
      <c r="Z29" s="2">
        <v>0</v>
      </c>
      <c r="AA29" s="1">
        <f t="shared" si="37"/>
        <v>4076</v>
      </c>
      <c r="AB29" s="13">
        <f t="shared" si="38"/>
        <v>15932</v>
      </c>
      <c r="AC29" s="14">
        <f t="shared" si="39"/>
        <v>20008</v>
      </c>
      <c r="AE29" s="3" t="s">
        <v>14</v>
      </c>
      <c r="AF29" s="2">
        <f t="shared" si="40"/>
        <v>5001.2377358490567</v>
      </c>
      <c r="AG29" s="2">
        <f t="shared" si="22"/>
        <v>4795.9198731209472</v>
      </c>
      <c r="AH29" s="2">
        <f t="shared" si="23"/>
        <v>10140.070126227209</v>
      </c>
      <c r="AI29" s="2">
        <f t="shared" si="24"/>
        <v>0</v>
      </c>
      <c r="AJ29" s="2" t="str">
        <f t="shared" si="25"/>
        <v>N.A.</v>
      </c>
      <c r="AK29" s="2">
        <f t="shared" si="26"/>
        <v>1237.8787878787878</v>
      </c>
      <c r="AL29" s="2" t="str">
        <f t="shared" si="27"/>
        <v>N.A.</v>
      </c>
      <c r="AM29" s="2">
        <f t="shared" si="28"/>
        <v>7271.1055276381912</v>
      </c>
      <c r="AN29" s="2" t="str">
        <f t="shared" si="29"/>
        <v>N.A.</v>
      </c>
      <c r="AO29" s="2" t="str">
        <f t="shared" si="30"/>
        <v>N.A.</v>
      </c>
      <c r="AP29" s="15">
        <f t="shared" si="31"/>
        <v>6799.0726202158976</v>
      </c>
      <c r="AQ29" s="13">
        <f t="shared" si="32"/>
        <v>4668.684408737131</v>
      </c>
      <c r="AR29" s="14">
        <f t="shared" si="33"/>
        <v>5102.6839264294267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>
        <v>1238100</v>
      </c>
      <c r="I30" s="2"/>
      <c r="J30" s="2"/>
      <c r="K30" s="2"/>
      <c r="L30" s="1">
        <f t="shared" si="34"/>
        <v>1238100</v>
      </c>
      <c r="M30" s="13">
        <f t="shared" si="35"/>
        <v>0</v>
      </c>
      <c r="N30" s="14">
        <f t="shared" si="36"/>
        <v>1238100</v>
      </c>
      <c r="P30" s="3" t="s">
        <v>15</v>
      </c>
      <c r="Q30" s="2">
        <v>255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491</v>
      </c>
      <c r="X30" s="2">
        <v>0</v>
      </c>
      <c r="Y30" s="2">
        <v>0</v>
      </c>
      <c r="Z30" s="2">
        <v>0</v>
      </c>
      <c r="AA30" s="1">
        <f t="shared" si="37"/>
        <v>746</v>
      </c>
      <c r="AB30" s="13">
        <f t="shared" si="38"/>
        <v>0</v>
      </c>
      <c r="AC30" s="17">
        <f t="shared" si="39"/>
        <v>746</v>
      </c>
      <c r="AE30" s="3" t="s">
        <v>15</v>
      </c>
      <c r="AF30" s="2">
        <f t="shared" si="40"/>
        <v>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2521.5885947046845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1659.6514745308311</v>
      </c>
      <c r="AQ30" s="13" t="str">
        <f t="shared" si="32"/>
        <v>N.A.</v>
      </c>
      <c r="AR30" s="14">
        <f t="shared" si="33"/>
        <v>1659.6514745308311</v>
      </c>
    </row>
    <row r="31" spans="1:44" ht="15" customHeight="1" thickBot="1" x14ac:dyDescent="0.3">
      <c r="A31" s="4" t="s">
        <v>16</v>
      </c>
      <c r="B31" s="2">
        <v>27371350</v>
      </c>
      <c r="C31" s="2">
        <v>69550429.99999997</v>
      </c>
      <c r="D31" s="2">
        <v>35969500</v>
      </c>
      <c r="E31" s="2">
        <v>0</v>
      </c>
      <c r="F31" s="2">
        <v>8169570</v>
      </c>
      <c r="G31" s="2">
        <v>490199.99999999994</v>
      </c>
      <c r="H31" s="2">
        <v>6518800</v>
      </c>
      <c r="I31" s="2">
        <v>4340850</v>
      </c>
      <c r="J31" s="2"/>
      <c r="K31" s="2"/>
      <c r="L31" s="1">
        <f t="shared" ref="L31" si="41">B31+D31+F31+H31+J31</f>
        <v>78029220</v>
      </c>
      <c r="M31" s="13">
        <f t="shared" ref="M31" si="42">C31+E31+G31+I31+K31</f>
        <v>74381479.99999997</v>
      </c>
      <c r="N31" s="17">
        <f t="shared" ref="N31" si="43">L31+M31</f>
        <v>152410699.99999997</v>
      </c>
      <c r="P31" s="4" t="s">
        <v>16</v>
      </c>
      <c r="Q31" s="2">
        <v>6019</v>
      </c>
      <c r="R31" s="2">
        <v>14502</v>
      </c>
      <c r="S31" s="2">
        <v>3498</v>
      </c>
      <c r="T31" s="2">
        <v>437</v>
      </c>
      <c r="U31" s="2">
        <v>1361</v>
      </c>
      <c r="V31" s="2">
        <v>396</v>
      </c>
      <c r="W31" s="2">
        <v>1454</v>
      </c>
      <c r="X31" s="2">
        <v>597</v>
      </c>
      <c r="Y31" s="2">
        <v>0</v>
      </c>
      <c r="Z31" s="2">
        <v>0</v>
      </c>
      <c r="AA31" s="1">
        <f t="shared" ref="AA31" si="44">Q31+S31+U31+W31+Y31</f>
        <v>12332</v>
      </c>
      <c r="AB31" s="13">
        <f t="shared" ref="AB31" si="45">R31+T31+V31+X31+Z31</f>
        <v>15932</v>
      </c>
      <c r="AC31" s="14">
        <f t="shared" ref="AC31" si="46">AA31+AB31</f>
        <v>28264</v>
      </c>
      <c r="AE31" s="4" t="s">
        <v>16</v>
      </c>
      <c r="AF31" s="2">
        <f t="shared" si="40"/>
        <v>4547.4912776208675</v>
      </c>
      <c r="AG31" s="2">
        <f t="shared" si="22"/>
        <v>4795.9198731209472</v>
      </c>
      <c r="AH31" s="2">
        <f t="shared" si="23"/>
        <v>10282.875929102343</v>
      </c>
      <c r="AI31" s="2">
        <f t="shared" si="24"/>
        <v>0</v>
      </c>
      <c r="AJ31" s="2">
        <f t="shared" si="25"/>
        <v>6002.623071271124</v>
      </c>
      <c r="AK31" s="2">
        <f t="shared" si="26"/>
        <v>1237.8787878787878</v>
      </c>
      <c r="AL31" s="2">
        <f t="shared" si="27"/>
        <v>4483.3562585969739</v>
      </c>
      <c r="AM31" s="2">
        <f t="shared" si="28"/>
        <v>7271.1055276381912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6327.3775543301981</v>
      </c>
      <c r="AQ31" s="13">
        <f t="shared" ref="AQ31" si="48">IFERROR(M31/AB31, "N.A.")</f>
        <v>4668.684408737131</v>
      </c>
      <c r="AR31" s="14">
        <f t="shared" ref="AR31" si="49">IFERROR(N31/AC31, "N.A.")</f>
        <v>5392.3966883668263</v>
      </c>
    </row>
    <row r="32" spans="1:44" ht="15" customHeight="1" thickBot="1" x14ac:dyDescent="0.3">
      <c r="A32" s="5" t="s">
        <v>0</v>
      </c>
      <c r="B32" s="24">
        <f>B31+C31</f>
        <v>96921779.99999997</v>
      </c>
      <c r="C32" s="26"/>
      <c r="D32" s="24">
        <f>D31+E31</f>
        <v>35969500</v>
      </c>
      <c r="E32" s="26"/>
      <c r="F32" s="24">
        <f>F31+G31</f>
        <v>8659770</v>
      </c>
      <c r="G32" s="26"/>
      <c r="H32" s="24">
        <f>H31+I31</f>
        <v>10859650</v>
      </c>
      <c r="I32" s="26"/>
      <c r="J32" s="24">
        <f>J31+K31</f>
        <v>0</v>
      </c>
      <c r="K32" s="26"/>
      <c r="L32" s="24">
        <f>L31+M31</f>
        <v>152410699.99999997</v>
      </c>
      <c r="M32" s="25"/>
      <c r="N32" s="18">
        <f>B32+D32+F32+H32+J32</f>
        <v>152410699.99999997</v>
      </c>
      <c r="P32" s="5" t="s">
        <v>0</v>
      </c>
      <c r="Q32" s="24">
        <f>Q31+R31</f>
        <v>20521</v>
      </c>
      <c r="R32" s="26"/>
      <c r="S32" s="24">
        <f>S31+T31</f>
        <v>3935</v>
      </c>
      <c r="T32" s="26"/>
      <c r="U32" s="24">
        <f>U31+V31</f>
        <v>1757</v>
      </c>
      <c r="V32" s="26"/>
      <c r="W32" s="24">
        <f>W31+X31</f>
        <v>2051</v>
      </c>
      <c r="X32" s="26"/>
      <c r="Y32" s="24">
        <f>Y31+Z31</f>
        <v>0</v>
      </c>
      <c r="Z32" s="26"/>
      <c r="AA32" s="24">
        <f>AA31+AB31</f>
        <v>28264</v>
      </c>
      <c r="AB32" s="26"/>
      <c r="AC32" s="19">
        <f>Q32+S32+U32+W32+Y32</f>
        <v>28264</v>
      </c>
      <c r="AE32" s="5" t="s">
        <v>0</v>
      </c>
      <c r="AF32" s="27">
        <f>IFERROR(B32/Q32,"N.A.")</f>
        <v>4723.0534574338471</v>
      </c>
      <c r="AG32" s="28"/>
      <c r="AH32" s="27">
        <f>IFERROR(D32/S32,"N.A.")</f>
        <v>9140.9148665819575</v>
      </c>
      <c r="AI32" s="28"/>
      <c r="AJ32" s="27">
        <f>IFERROR(F32/U32,"N.A.")</f>
        <v>4928.7250996015937</v>
      </c>
      <c r="AK32" s="28"/>
      <c r="AL32" s="27">
        <f>IFERROR(H32/W32,"N.A.")</f>
        <v>5294.8074110190155</v>
      </c>
      <c r="AM32" s="28"/>
      <c r="AN32" s="27" t="str">
        <f>IFERROR(J32/Y32,"N.A.")</f>
        <v>N.A.</v>
      </c>
      <c r="AO32" s="28"/>
      <c r="AP32" s="27">
        <f>IFERROR(L32/AA32,"N.A.")</f>
        <v>5392.3966883668263</v>
      </c>
      <c r="AQ32" s="28"/>
      <c r="AR32" s="16">
        <f>IFERROR(N32/AC32, "N.A.")</f>
        <v>5392.3966883668263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3542009.9999999995</v>
      </c>
      <c r="I39" s="2"/>
      <c r="J39" s="2"/>
      <c r="K39" s="2"/>
      <c r="L39" s="1">
        <f>B39+D39+F39+H39+J39</f>
        <v>3542009.9999999995</v>
      </c>
      <c r="M39" s="13">
        <f>C39+E39+G39+I39+K39</f>
        <v>0</v>
      </c>
      <c r="N39" s="14">
        <f>L39+M39</f>
        <v>3542009.9999999995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2670</v>
      </c>
      <c r="X39" s="2">
        <v>0</v>
      </c>
      <c r="Y39" s="2">
        <v>0</v>
      </c>
      <c r="Z39" s="2">
        <v>0</v>
      </c>
      <c r="AA39" s="1">
        <f>Q39+S39+U39+W39+Y39</f>
        <v>2670</v>
      </c>
      <c r="AB39" s="13">
        <f>R39+T39+V39+X39+Z39</f>
        <v>0</v>
      </c>
      <c r="AC39" s="14">
        <f>AA39+AB39</f>
        <v>2670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1326.5955056179773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1326.5955056179773</v>
      </c>
      <c r="AQ39" s="13" t="str">
        <f t="shared" ref="AQ39:AQ42" si="60">IFERROR(M39/AB39, "N.A.")</f>
        <v>N.A.</v>
      </c>
      <c r="AR39" s="14">
        <f t="shared" ref="AR39:AR42" si="61">IFERROR(N39/AC39, "N.A.")</f>
        <v>1326.5955056179773</v>
      </c>
    </row>
    <row r="40" spans="1:44" ht="15" customHeight="1" thickBot="1" x14ac:dyDescent="0.3">
      <c r="A40" s="3" t="s">
        <v>13</v>
      </c>
      <c r="B40" s="2">
        <v>5308995.0000000009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5308995.0000000009</v>
      </c>
      <c r="M40" s="13">
        <f t="shared" ref="M40:M42" si="63">C40+E40+G40+I40+K40</f>
        <v>0</v>
      </c>
      <c r="N40" s="14">
        <f t="shared" ref="N40:N42" si="64">L40+M40</f>
        <v>5308995.0000000009</v>
      </c>
      <c r="P40" s="3" t="s">
        <v>13</v>
      </c>
      <c r="Q40" s="2">
        <v>2339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2339</v>
      </c>
      <c r="AB40" s="13">
        <f t="shared" ref="AB40:AB42" si="66">R40+T40+V40+X40+Z40</f>
        <v>0</v>
      </c>
      <c r="AC40" s="14">
        <f t="shared" ref="AC40:AC42" si="67">AA40+AB40</f>
        <v>2339</v>
      </c>
      <c r="AE40" s="3" t="s">
        <v>13</v>
      </c>
      <c r="AF40" s="2">
        <f t="shared" ref="AF40:AF43" si="68">IFERROR(B40/Q40, "N.A.")</f>
        <v>2269.7712697734078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2269.7712697734078</v>
      </c>
      <c r="AQ40" s="13" t="str">
        <f t="shared" si="60"/>
        <v>N.A.</v>
      </c>
      <c r="AR40" s="14">
        <f t="shared" si="61"/>
        <v>2269.7712697734078</v>
      </c>
    </row>
    <row r="41" spans="1:44" ht="15" customHeight="1" thickBot="1" x14ac:dyDescent="0.3">
      <c r="A41" s="3" t="s">
        <v>14</v>
      </c>
      <c r="B41" s="2">
        <v>13095258.000000004</v>
      </c>
      <c r="C41" s="2">
        <v>45273239.999999985</v>
      </c>
      <c r="D41" s="2">
        <v>11291770</v>
      </c>
      <c r="E41" s="2">
        <v>0</v>
      </c>
      <c r="F41" s="2"/>
      <c r="G41" s="2">
        <v>1236000</v>
      </c>
      <c r="H41" s="2"/>
      <c r="I41" s="2">
        <v>4370000</v>
      </c>
      <c r="J41" s="2">
        <v>0</v>
      </c>
      <c r="K41" s="2"/>
      <c r="L41" s="1">
        <f t="shared" si="62"/>
        <v>24387028.000000004</v>
      </c>
      <c r="M41" s="13">
        <f t="shared" si="63"/>
        <v>50879239.999999985</v>
      </c>
      <c r="N41" s="14">
        <f t="shared" si="64"/>
        <v>75266267.999999985</v>
      </c>
      <c r="P41" s="3" t="s">
        <v>14</v>
      </c>
      <c r="Q41" s="2">
        <v>4751</v>
      </c>
      <c r="R41" s="2">
        <v>10706</v>
      </c>
      <c r="S41" s="2">
        <v>968</v>
      </c>
      <c r="T41" s="2">
        <v>201</v>
      </c>
      <c r="U41" s="2">
        <v>0</v>
      </c>
      <c r="V41" s="2">
        <v>206</v>
      </c>
      <c r="W41" s="2">
        <v>0</v>
      </c>
      <c r="X41" s="2">
        <v>380</v>
      </c>
      <c r="Y41" s="2">
        <v>190</v>
      </c>
      <c r="Z41" s="2">
        <v>0</v>
      </c>
      <c r="AA41" s="1">
        <f t="shared" si="65"/>
        <v>5909</v>
      </c>
      <c r="AB41" s="13">
        <f t="shared" si="66"/>
        <v>11493</v>
      </c>
      <c r="AC41" s="14">
        <f t="shared" si="67"/>
        <v>17402</v>
      </c>
      <c r="AE41" s="3" t="s">
        <v>14</v>
      </c>
      <c r="AF41" s="2">
        <f t="shared" si="68"/>
        <v>2756.3161439696914</v>
      </c>
      <c r="AG41" s="2">
        <f t="shared" si="50"/>
        <v>4228.7726508499891</v>
      </c>
      <c r="AH41" s="2">
        <f t="shared" si="51"/>
        <v>11665.051652892562</v>
      </c>
      <c r="AI41" s="2">
        <f t="shared" si="52"/>
        <v>0</v>
      </c>
      <c r="AJ41" s="2" t="str">
        <f t="shared" si="53"/>
        <v>N.A.</v>
      </c>
      <c r="AK41" s="2">
        <f t="shared" si="54"/>
        <v>6000</v>
      </c>
      <c r="AL41" s="2" t="str">
        <f t="shared" si="55"/>
        <v>N.A.</v>
      </c>
      <c r="AM41" s="2">
        <f t="shared" si="56"/>
        <v>11500</v>
      </c>
      <c r="AN41" s="2">
        <f t="shared" si="57"/>
        <v>0</v>
      </c>
      <c r="AO41" s="2" t="str">
        <f t="shared" si="58"/>
        <v>N.A.</v>
      </c>
      <c r="AP41" s="15">
        <f t="shared" si="59"/>
        <v>4127.0990015231009</v>
      </c>
      <c r="AQ41" s="13">
        <f t="shared" si="60"/>
        <v>4426.9764204298253</v>
      </c>
      <c r="AR41" s="14">
        <f t="shared" si="61"/>
        <v>4325.150442477875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18404253.000000004</v>
      </c>
      <c r="C43" s="2">
        <v>45273239.999999985</v>
      </c>
      <c r="D43" s="2">
        <v>11291770</v>
      </c>
      <c r="E43" s="2">
        <v>0</v>
      </c>
      <c r="F43" s="2"/>
      <c r="G43" s="2">
        <v>1236000</v>
      </c>
      <c r="H43" s="2">
        <v>3542009.9999999995</v>
      </c>
      <c r="I43" s="2">
        <v>4370000</v>
      </c>
      <c r="J43" s="2">
        <v>0</v>
      </c>
      <c r="K43" s="2"/>
      <c r="L43" s="1">
        <f t="shared" ref="L43" si="69">B43+D43+F43+H43+J43</f>
        <v>33238033.000000004</v>
      </c>
      <c r="M43" s="13">
        <f t="shared" ref="M43" si="70">C43+E43+G43+I43+K43</f>
        <v>50879239.999999985</v>
      </c>
      <c r="N43" s="17">
        <f t="shared" ref="N43" si="71">L43+M43</f>
        <v>84117272.999999985</v>
      </c>
      <c r="P43" s="4" t="s">
        <v>16</v>
      </c>
      <c r="Q43" s="2">
        <v>7090</v>
      </c>
      <c r="R43" s="2">
        <v>10706</v>
      </c>
      <c r="S43" s="2">
        <v>968</v>
      </c>
      <c r="T43" s="2">
        <v>201</v>
      </c>
      <c r="U43" s="2">
        <v>0</v>
      </c>
      <c r="V43" s="2">
        <v>206</v>
      </c>
      <c r="W43" s="2">
        <v>2670</v>
      </c>
      <c r="X43" s="2">
        <v>380</v>
      </c>
      <c r="Y43" s="2">
        <v>190</v>
      </c>
      <c r="Z43" s="2">
        <v>0</v>
      </c>
      <c r="AA43" s="1">
        <f t="shared" ref="AA43" si="72">Q43+S43+U43+W43+Y43</f>
        <v>10918</v>
      </c>
      <c r="AB43" s="13">
        <f t="shared" ref="AB43" si="73">R43+T43+V43+X43+Z43</f>
        <v>11493</v>
      </c>
      <c r="AC43" s="17">
        <f t="shared" ref="AC43" si="74">AA43+AB43</f>
        <v>22411</v>
      </c>
      <c r="AE43" s="4" t="s">
        <v>16</v>
      </c>
      <c r="AF43" s="2">
        <f t="shared" si="68"/>
        <v>2595.8043723554306</v>
      </c>
      <c r="AG43" s="2">
        <f t="shared" si="50"/>
        <v>4228.7726508499891</v>
      </c>
      <c r="AH43" s="2">
        <f t="shared" si="51"/>
        <v>11665.051652892562</v>
      </c>
      <c r="AI43" s="2">
        <f t="shared" si="52"/>
        <v>0</v>
      </c>
      <c r="AJ43" s="2" t="str">
        <f t="shared" si="53"/>
        <v>N.A.</v>
      </c>
      <c r="AK43" s="2">
        <f t="shared" si="54"/>
        <v>6000</v>
      </c>
      <c r="AL43" s="2">
        <f t="shared" si="55"/>
        <v>1326.5955056179773</v>
      </c>
      <c r="AM43" s="2">
        <f t="shared" si="56"/>
        <v>11500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3044.3334859864449</v>
      </c>
      <c r="AQ43" s="13">
        <f t="shared" ref="AQ43" si="76">IFERROR(M43/AB43, "N.A.")</f>
        <v>4426.9764204298253</v>
      </c>
      <c r="AR43" s="14">
        <f t="shared" ref="AR43" si="77">IFERROR(N43/AC43, "N.A.")</f>
        <v>3753.3922181071789</v>
      </c>
    </row>
    <row r="44" spans="1:44" ht="15" customHeight="1" thickBot="1" x14ac:dyDescent="0.3">
      <c r="A44" s="5" t="s">
        <v>0</v>
      </c>
      <c r="B44" s="24">
        <f>B43+C43</f>
        <v>63677492.999999985</v>
      </c>
      <c r="C44" s="26"/>
      <c r="D44" s="24">
        <f>D43+E43</f>
        <v>11291770</v>
      </c>
      <c r="E44" s="26"/>
      <c r="F44" s="24">
        <f>F43+G43</f>
        <v>1236000</v>
      </c>
      <c r="G44" s="26"/>
      <c r="H44" s="24">
        <f>H43+I43</f>
        <v>7912010</v>
      </c>
      <c r="I44" s="26"/>
      <c r="J44" s="24">
        <f>J43+K43</f>
        <v>0</v>
      </c>
      <c r="K44" s="26"/>
      <c r="L44" s="24">
        <f>L43+M43</f>
        <v>84117272.999999985</v>
      </c>
      <c r="M44" s="25"/>
      <c r="N44" s="18">
        <f>B44+D44+F44+H44+J44</f>
        <v>84117272.999999985</v>
      </c>
      <c r="P44" s="5" t="s">
        <v>0</v>
      </c>
      <c r="Q44" s="24">
        <f>Q43+R43</f>
        <v>17796</v>
      </c>
      <c r="R44" s="26"/>
      <c r="S44" s="24">
        <f>S43+T43</f>
        <v>1169</v>
      </c>
      <c r="T44" s="26"/>
      <c r="U44" s="24">
        <f>U43+V43</f>
        <v>206</v>
      </c>
      <c r="V44" s="26"/>
      <c r="W44" s="24">
        <f>W43+X43</f>
        <v>3050</v>
      </c>
      <c r="X44" s="26"/>
      <c r="Y44" s="24">
        <f>Y43+Z43</f>
        <v>190</v>
      </c>
      <c r="Z44" s="26"/>
      <c r="AA44" s="24">
        <f>AA43+AB43</f>
        <v>22411</v>
      </c>
      <c r="AB44" s="25"/>
      <c r="AC44" s="18">
        <f>Q44+S44+U44+W44+Y44</f>
        <v>22411</v>
      </c>
      <c r="AE44" s="5" t="s">
        <v>0</v>
      </c>
      <c r="AF44" s="27">
        <f>IFERROR(B44/Q44,"N.A.")</f>
        <v>3578.1913351314893</v>
      </c>
      <c r="AG44" s="28"/>
      <c r="AH44" s="27">
        <f>IFERROR(D44/S44,"N.A.")</f>
        <v>9659.3413173652698</v>
      </c>
      <c r="AI44" s="28"/>
      <c r="AJ44" s="27">
        <f>IFERROR(F44/U44,"N.A.")</f>
        <v>6000</v>
      </c>
      <c r="AK44" s="28"/>
      <c r="AL44" s="27">
        <f>IFERROR(H44/W44,"N.A.")</f>
        <v>2594.1016393442624</v>
      </c>
      <c r="AM44" s="28"/>
      <c r="AN44" s="27">
        <f>IFERROR(J44/Y44,"N.A.")</f>
        <v>0</v>
      </c>
      <c r="AO44" s="28"/>
      <c r="AP44" s="27">
        <f>IFERROR(L44/AA44,"N.A.")</f>
        <v>3753.3922181071789</v>
      </c>
      <c r="AQ44" s="28"/>
      <c r="AR44" s="16">
        <f>IFERROR(N44/AC44, "N.A.")</f>
        <v>3753.3922181071789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5497550</v>
      </c>
      <c r="C15" s="2"/>
      <c r="D15" s="2">
        <v>576630</v>
      </c>
      <c r="E15" s="2"/>
      <c r="F15" s="2"/>
      <c r="G15" s="2"/>
      <c r="H15" s="2">
        <v>2619200</v>
      </c>
      <c r="I15" s="2"/>
      <c r="J15" s="2">
        <v>0</v>
      </c>
      <c r="K15" s="2"/>
      <c r="L15" s="1">
        <f>B15+D15+F15+H15+J15</f>
        <v>8693380</v>
      </c>
      <c r="M15" s="13">
        <f>C15+E15+G15+I15+K15</f>
        <v>0</v>
      </c>
      <c r="N15" s="14">
        <f>L15+M15</f>
        <v>8693380</v>
      </c>
      <c r="P15" s="3" t="s">
        <v>12</v>
      </c>
      <c r="Q15" s="2">
        <v>1204</v>
      </c>
      <c r="R15" s="2">
        <v>0</v>
      </c>
      <c r="S15" s="2">
        <v>149</v>
      </c>
      <c r="T15" s="2">
        <v>0</v>
      </c>
      <c r="U15" s="2">
        <v>0</v>
      </c>
      <c r="V15" s="2">
        <v>0</v>
      </c>
      <c r="W15" s="2">
        <v>1080</v>
      </c>
      <c r="X15" s="2">
        <v>0</v>
      </c>
      <c r="Y15" s="2">
        <v>720</v>
      </c>
      <c r="Z15" s="2">
        <v>0</v>
      </c>
      <c r="AA15" s="1">
        <f>Q15+S15+U15+W15+Y15</f>
        <v>3153</v>
      </c>
      <c r="AB15" s="13">
        <f>R15+T15+V15+X15+Z15</f>
        <v>0</v>
      </c>
      <c r="AC15" s="14">
        <f>AA15+AB15</f>
        <v>3153</v>
      </c>
      <c r="AE15" s="3" t="s">
        <v>12</v>
      </c>
      <c r="AF15" s="2">
        <f>IFERROR(B15/Q15, "N.A.")</f>
        <v>4566.0714285714284</v>
      </c>
      <c r="AG15" s="2" t="str">
        <f t="shared" ref="AG15:AR19" si="0">IFERROR(C15/R15, "N.A.")</f>
        <v>N.A.</v>
      </c>
      <c r="AH15" s="2">
        <f t="shared" si="0"/>
        <v>3870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2425.1851851851852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2757.1772914684429</v>
      </c>
      <c r="AQ15" s="13" t="str">
        <f t="shared" si="0"/>
        <v>N.A.</v>
      </c>
      <c r="AR15" s="14">
        <f t="shared" si="0"/>
        <v>2757.1772914684429</v>
      </c>
    </row>
    <row r="16" spans="1:44" ht="15" customHeight="1" thickBot="1" x14ac:dyDescent="0.3">
      <c r="A16" s="3" t="s">
        <v>13</v>
      </c>
      <c r="B16" s="2">
        <v>435504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435504</v>
      </c>
      <c r="M16" s="13">
        <f t="shared" si="1"/>
        <v>0</v>
      </c>
      <c r="N16" s="14">
        <f t="shared" ref="N16:N18" si="2">L16+M16</f>
        <v>435504</v>
      </c>
      <c r="P16" s="3" t="s">
        <v>13</v>
      </c>
      <c r="Q16" s="2">
        <v>422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422</v>
      </c>
      <c r="AB16" s="13">
        <f t="shared" si="3"/>
        <v>0</v>
      </c>
      <c r="AC16" s="14">
        <f t="shared" ref="AC16:AC18" si="4">AA16+AB16</f>
        <v>422</v>
      </c>
      <c r="AE16" s="3" t="s">
        <v>13</v>
      </c>
      <c r="AF16" s="2">
        <f t="shared" ref="AF16:AF19" si="5">IFERROR(B16/Q16, "N.A.")</f>
        <v>1032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1032</v>
      </c>
      <c r="AQ16" s="13" t="str">
        <f t="shared" si="0"/>
        <v>N.A.</v>
      </c>
      <c r="AR16" s="14">
        <f t="shared" si="0"/>
        <v>1032</v>
      </c>
    </row>
    <row r="17" spans="1:44" ht="15" customHeight="1" thickBot="1" x14ac:dyDescent="0.3">
      <c r="A17" s="3" t="s">
        <v>14</v>
      </c>
      <c r="B17" s="2">
        <v>3299065.9999999995</v>
      </c>
      <c r="C17" s="2">
        <v>3832100</v>
      </c>
      <c r="D17" s="2"/>
      <c r="E17" s="2"/>
      <c r="F17" s="2"/>
      <c r="G17" s="2"/>
      <c r="H17" s="2"/>
      <c r="I17" s="2">
        <v>0</v>
      </c>
      <c r="J17" s="2">
        <v>0</v>
      </c>
      <c r="K17" s="2"/>
      <c r="L17" s="1">
        <f t="shared" si="1"/>
        <v>3299065.9999999995</v>
      </c>
      <c r="M17" s="13">
        <f t="shared" si="1"/>
        <v>3832100</v>
      </c>
      <c r="N17" s="14">
        <f t="shared" si="2"/>
        <v>7131166</v>
      </c>
      <c r="P17" s="3" t="s">
        <v>14</v>
      </c>
      <c r="Q17" s="2">
        <v>931</v>
      </c>
      <c r="R17" s="2">
        <v>1142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509</v>
      </c>
      <c r="Y17" s="2">
        <v>360</v>
      </c>
      <c r="Z17" s="2">
        <v>0</v>
      </c>
      <c r="AA17" s="1">
        <f t="shared" si="3"/>
        <v>1291</v>
      </c>
      <c r="AB17" s="13">
        <f t="shared" si="3"/>
        <v>1651</v>
      </c>
      <c r="AC17" s="14">
        <f t="shared" si="4"/>
        <v>2942</v>
      </c>
      <c r="AE17" s="3" t="s">
        <v>14</v>
      </c>
      <c r="AF17" s="2">
        <f t="shared" si="5"/>
        <v>3543.5725026852842</v>
      </c>
      <c r="AG17" s="2">
        <f t="shared" si="0"/>
        <v>3355.6042031523643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2555.4345468628967</v>
      </c>
      <c r="AQ17" s="13">
        <f t="shared" si="0"/>
        <v>2321.0781344639613</v>
      </c>
      <c r="AR17" s="14">
        <f t="shared" si="0"/>
        <v>2423.917743031951</v>
      </c>
    </row>
    <row r="18" spans="1:44" ht="15" customHeight="1" thickBot="1" x14ac:dyDescent="0.3">
      <c r="A18" s="3" t="s">
        <v>15</v>
      </c>
      <c r="B18" s="2">
        <v>2761664</v>
      </c>
      <c r="C18" s="2">
        <v>998030</v>
      </c>
      <c r="D18" s="2"/>
      <c r="E18" s="2"/>
      <c r="F18" s="2"/>
      <c r="G18" s="2"/>
      <c r="H18" s="2">
        <v>7017900</v>
      </c>
      <c r="I18" s="2"/>
      <c r="J18" s="2"/>
      <c r="K18" s="2"/>
      <c r="L18" s="1">
        <f t="shared" si="1"/>
        <v>9779564</v>
      </c>
      <c r="M18" s="13">
        <f t="shared" si="1"/>
        <v>998030</v>
      </c>
      <c r="N18" s="14">
        <f t="shared" si="2"/>
        <v>10777594</v>
      </c>
      <c r="P18" s="3" t="s">
        <v>15</v>
      </c>
      <c r="Q18" s="2">
        <v>956</v>
      </c>
      <c r="R18" s="2">
        <v>211</v>
      </c>
      <c r="S18" s="2">
        <v>0</v>
      </c>
      <c r="T18" s="2">
        <v>0</v>
      </c>
      <c r="U18" s="2">
        <v>0</v>
      </c>
      <c r="V18" s="2">
        <v>0</v>
      </c>
      <c r="W18" s="2">
        <v>1192</v>
      </c>
      <c r="X18" s="2">
        <v>0</v>
      </c>
      <c r="Y18" s="2">
        <v>0</v>
      </c>
      <c r="Z18" s="2">
        <v>0</v>
      </c>
      <c r="AA18" s="1">
        <f t="shared" si="3"/>
        <v>2148</v>
      </c>
      <c r="AB18" s="13">
        <f t="shared" si="3"/>
        <v>211</v>
      </c>
      <c r="AC18" s="17">
        <f t="shared" si="4"/>
        <v>2359</v>
      </c>
      <c r="AE18" s="3" t="s">
        <v>15</v>
      </c>
      <c r="AF18" s="2">
        <f t="shared" si="5"/>
        <v>2888.7698744769873</v>
      </c>
      <c r="AG18" s="2">
        <f t="shared" si="0"/>
        <v>4730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5887.5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4552.8696461824957</v>
      </c>
      <c r="AQ18" s="13">
        <f t="shared" si="0"/>
        <v>4730</v>
      </c>
      <c r="AR18" s="14">
        <f t="shared" si="0"/>
        <v>4568.7130139889787</v>
      </c>
    </row>
    <row r="19" spans="1:44" ht="15" customHeight="1" thickBot="1" x14ac:dyDescent="0.3">
      <c r="A19" s="4" t="s">
        <v>16</v>
      </c>
      <c r="B19" s="2">
        <v>11993784.000000002</v>
      </c>
      <c r="C19" s="2">
        <v>4830130</v>
      </c>
      <c r="D19" s="2">
        <v>576630</v>
      </c>
      <c r="E19" s="2"/>
      <c r="F19" s="2"/>
      <c r="G19" s="2"/>
      <c r="H19" s="2">
        <v>9637100</v>
      </c>
      <c r="I19" s="2">
        <v>0</v>
      </c>
      <c r="J19" s="2">
        <v>0</v>
      </c>
      <c r="K19" s="2"/>
      <c r="L19" s="1">
        <f t="shared" ref="L19" si="6">B19+D19+F19+H19+J19</f>
        <v>22207514</v>
      </c>
      <c r="M19" s="13">
        <f t="shared" ref="M19" si="7">C19+E19+G19+I19+K19</f>
        <v>4830130</v>
      </c>
      <c r="N19" s="17">
        <f t="shared" ref="N19" si="8">L19+M19</f>
        <v>27037644</v>
      </c>
      <c r="P19" s="4" t="s">
        <v>16</v>
      </c>
      <c r="Q19" s="2">
        <v>3513</v>
      </c>
      <c r="R19" s="2">
        <v>1353</v>
      </c>
      <c r="S19" s="2">
        <v>149</v>
      </c>
      <c r="T19" s="2">
        <v>0</v>
      </c>
      <c r="U19" s="2">
        <v>0</v>
      </c>
      <c r="V19" s="2">
        <v>0</v>
      </c>
      <c r="W19" s="2">
        <v>2272</v>
      </c>
      <c r="X19" s="2">
        <v>509</v>
      </c>
      <c r="Y19" s="2">
        <v>1080</v>
      </c>
      <c r="Z19" s="2">
        <v>0</v>
      </c>
      <c r="AA19" s="1">
        <f t="shared" ref="AA19" si="9">Q19+S19+U19+W19+Y19</f>
        <v>7014</v>
      </c>
      <c r="AB19" s="13">
        <f t="shared" ref="AB19" si="10">R19+T19+V19+X19+Z19</f>
        <v>1862</v>
      </c>
      <c r="AC19" s="14">
        <f t="shared" ref="AC19" si="11">AA19+AB19</f>
        <v>8876</v>
      </c>
      <c r="AE19" s="4" t="s">
        <v>16</v>
      </c>
      <c r="AF19" s="2">
        <f t="shared" si="5"/>
        <v>3414.1144321093088</v>
      </c>
      <c r="AG19" s="2">
        <f t="shared" si="0"/>
        <v>3569.9408721359941</v>
      </c>
      <c r="AH19" s="2">
        <f t="shared" si="0"/>
        <v>3870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4241.6813380281692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3166.1696606786427</v>
      </c>
      <c r="AQ19" s="13">
        <f t="shared" ref="AQ19" si="13">IFERROR(M19/AB19, "N.A.")</f>
        <v>2594.0547798066596</v>
      </c>
      <c r="AR19" s="14">
        <f t="shared" ref="AR19" si="14">IFERROR(N19/AC19, "N.A.")</f>
        <v>3046.1518702118069</v>
      </c>
    </row>
    <row r="20" spans="1:44" ht="15" customHeight="1" thickBot="1" x14ac:dyDescent="0.3">
      <c r="A20" s="5" t="s">
        <v>0</v>
      </c>
      <c r="B20" s="24">
        <f>B19+C19</f>
        <v>16823914</v>
      </c>
      <c r="C20" s="26"/>
      <c r="D20" s="24">
        <f>D19+E19</f>
        <v>576630</v>
      </c>
      <c r="E20" s="26"/>
      <c r="F20" s="24">
        <f>F19+G19</f>
        <v>0</v>
      </c>
      <c r="G20" s="26"/>
      <c r="H20" s="24">
        <f>H19+I19</f>
        <v>9637100</v>
      </c>
      <c r="I20" s="26"/>
      <c r="J20" s="24">
        <f>J19+K19</f>
        <v>0</v>
      </c>
      <c r="K20" s="26"/>
      <c r="L20" s="24">
        <f>L19+M19</f>
        <v>27037644</v>
      </c>
      <c r="M20" s="25"/>
      <c r="N20" s="18">
        <f>B20+D20+F20+H20+J20</f>
        <v>27037644</v>
      </c>
      <c r="P20" s="5" t="s">
        <v>0</v>
      </c>
      <c r="Q20" s="24">
        <f>Q19+R19</f>
        <v>4866</v>
      </c>
      <c r="R20" s="26"/>
      <c r="S20" s="24">
        <f>S19+T19</f>
        <v>149</v>
      </c>
      <c r="T20" s="26"/>
      <c r="U20" s="24">
        <f>U19+V19</f>
        <v>0</v>
      </c>
      <c r="V20" s="26"/>
      <c r="W20" s="24">
        <f>W19+X19</f>
        <v>2781</v>
      </c>
      <c r="X20" s="26"/>
      <c r="Y20" s="24">
        <f>Y19+Z19</f>
        <v>1080</v>
      </c>
      <c r="Z20" s="26"/>
      <c r="AA20" s="24">
        <f>AA19+AB19</f>
        <v>8876</v>
      </c>
      <c r="AB20" s="26"/>
      <c r="AC20" s="19">
        <f>Q20+S20+U20+W20+Y20</f>
        <v>8876</v>
      </c>
      <c r="AE20" s="5" t="s">
        <v>0</v>
      </c>
      <c r="AF20" s="27">
        <f>IFERROR(B20/Q20,"N.A.")</f>
        <v>3457.4422523633375</v>
      </c>
      <c r="AG20" s="28"/>
      <c r="AH20" s="27">
        <f>IFERROR(D20/S20,"N.A.")</f>
        <v>3870</v>
      </c>
      <c r="AI20" s="28"/>
      <c r="AJ20" s="27" t="str">
        <f>IFERROR(F20/U20,"N.A.")</f>
        <v>N.A.</v>
      </c>
      <c r="AK20" s="28"/>
      <c r="AL20" s="27">
        <f>IFERROR(H20/W20,"N.A.")</f>
        <v>3465.3362099964042</v>
      </c>
      <c r="AM20" s="28"/>
      <c r="AN20" s="27">
        <f>IFERROR(J20/Y20,"N.A.")</f>
        <v>0</v>
      </c>
      <c r="AO20" s="28"/>
      <c r="AP20" s="27">
        <f>IFERROR(L20/AA20,"N.A.")</f>
        <v>3046.1518702118069</v>
      </c>
      <c r="AQ20" s="28"/>
      <c r="AR20" s="16">
        <f>IFERROR(N20/AC20, "N.A.")</f>
        <v>3046.1518702118069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5497550</v>
      </c>
      <c r="C27" s="2"/>
      <c r="D27" s="2">
        <v>576630</v>
      </c>
      <c r="E27" s="2"/>
      <c r="F27" s="2"/>
      <c r="G27" s="2"/>
      <c r="H27" s="2">
        <v>1360950</v>
      </c>
      <c r="I27" s="2"/>
      <c r="J27" s="2"/>
      <c r="K27" s="2"/>
      <c r="L27" s="1">
        <f>B27+D27+F27+H27+J27</f>
        <v>7435130</v>
      </c>
      <c r="M27" s="13">
        <f>C27+E27+G27+I27+K27</f>
        <v>0</v>
      </c>
      <c r="N27" s="14">
        <f>L27+M27</f>
        <v>7435130</v>
      </c>
      <c r="P27" s="3" t="s">
        <v>12</v>
      </c>
      <c r="Q27" s="2">
        <v>1204</v>
      </c>
      <c r="R27" s="2">
        <v>0</v>
      </c>
      <c r="S27" s="2">
        <v>149</v>
      </c>
      <c r="T27" s="2">
        <v>0</v>
      </c>
      <c r="U27" s="2">
        <v>0</v>
      </c>
      <c r="V27" s="2">
        <v>0</v>
      </c>
      <c r="W27" s="2">
        <v>422</v>
      </c>
      <c r="X27" s="2">
        <v>0</v>
      </c>
      <c r="Y27" s="2">
        <v>0</v>
      </c>
      <c r="Z27" s="2">
        <v>0</v>
      </c>
      <c r="AA27" s="1">
        <f t="shared" ref="AA27" si="15">Q27+S27+U27+W27+Y27</f>
        <v>1775</v>
      </c>
      <c r="AB27" s="13">
        <f t="shared" ref="AB27" si="16">R27+T27+V27+X27+Z27</f>
        <v>0</v>
      </c>
      <c r="AC27" s="14">
        <f>AA27+AB27</f>
        <v>1775</v>
      </c>
      <c r="AE27" s="3" t="s">
        <v>12</v>
      </c>
      <c r="AF27" s="2">
        <f>IFERROR(B27/Q27, "N.A.")</f>
        <v>4566.0714285714284</v>
      </c>
      <c r="AG27" s="2" t="str">
        <f t="shared" ref="AG27:AR31" si="17">IFERROR(C27/R27, "N.A.")</f>
        <v>N.A.</v>
      </c>
      <c r="AH27" s="2">
        <f t="shared" si="17"/>
        <v>3870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3225</v>
      </c>
      <c r="AM27" s="2" t="str">
        <f t="shared" si="17"/>
        <v>N.A.</v>
      </c>
      <c r="AN27" s="2" t="str">
        <f t="shared" si="17"/>
        <v>N.A.</v>
      </c>
      <c r="AO27" s="2" t="str">
        <f t="shared" si="17"/>
        <v>N.A.</v>
      </c>
      <c r="AP27" s="15">
        <f t="shared" si="17"/>
        <v>4188.8056338028173</v>
      </c>
      <c r="AQ27" s="13" t="str">
        <f t="shared" si="17"/>
        <v>N.A.</v>
      </c>
      <c r="AR27" s="14">
        <f t="shared" si="17"/>
        <v>4188.8056338028173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3299065.9999999995</v>
      </c>
      <c r="C29" s="2">
        <v>2144100</v>
      </c>
      <c r="D29" s="2"/>
      <c r="E29" s="2"/>
      <c r="F29" s="2"/>
      <c r="G29" s="2"/>
      <c r="H29" s="2"/>
      <c r="I29" s="2">
        <v>0</v>
      </c>
      <c r="J29" s="2"/>
      <c r="K29" s="2"/>
      <c r="L29" s="1">
        <f t="shared" si="18"/>
        <v>3299065.9999999995</v>
      </c>
      <c r="M29" s="13">
        <f t="shared" si="18"/>
        <v>2144100</v>
      </c>
      <c r="N29" s="14">
        <f t="shared" si="19"/>
        <v>5443166</v>
      </c>
      <c r="P29" s="3" t="s">
        <v>14</v>
      </c>
      <c r="Q29" s="2">
        <v>931</v>
      </c>
      <c r="R29" s="2">
        <v>720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360</v>
      </c>
      <c r="Y29" s="2">
        <v>0</v>
      </c>
      <c r="Z29" s="2">
        <v>0</v>
      </c>
      <c r="AA29" s="1">
        <f t="shared" si="20"/>
        <v>931</v>
      </c>
      <c r="AB29" s="13">
        <f t="shared" si="21"/>
        <v>1080</v>
      </c>
      <c r="AC29" s="14">
        <f t="shared" si="22"/>
        <v>2011</v>
      </c>
      <c r="AE29" s="3" t="s">
        <v>14</v>
      </c>
      <c r="AF29" s="2">
        <f t="shared" si="23"/>
        <v>3543.5725026852842</v>
      </c>
      <c r="AG29" s="2">
        <f t="shared" si="17"/>
        <v>2977.9166666666665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0</v>
      </c>
      <c r="AN29" s="2" t="str">
        <f t="shared" si="17"/>
        <v>N.A.</v>
      </c>
      <c r="AO29" s="2" t="str">
        <f t="shared" si="17"/>
        <v>N.A.</v>
      </c>
      <c r="AP29" s="15">
        <f t="shared" si="17"/>
        <v>3543.5725026852842</v>
      </c>
      <c r="AQ29" s="13">
        <f t="shared" si="17"/>
        <v>1985.2777777777778</v>
      </c>
      <c r="AR29" s="14">
        <f t="shared" si="17"/>
        <v>2706.6961710591745</v>
      </c>
    </row>
    <row r="30" spans="1:44" ht="15" customHeight="1" thickBot="1" x14ac:dyDescent="0.3">
      <c r="A30" s="3" t="s">
        <v>15</v>
      </c>
      <c r="B30" s="2">
        <v>2761664</v>
      </c>
      <c r="C30" s="2"/>
      <c r="D30" s="2"/>
      <c r="E30" s="2"/>
      <c r="F30" s="2"/>
      <c r="G30" s="2"/>
      <c r="H30" s="2">
        <v>7017900</v>
      </c>
      <c r="I30" s="2"/>
      <c r="J30" s="2"/>
      <c r="K30" s="2"/>
      <c r="L30" s="1">
        <f t="shared" si="18"/>
        <v>9779564</v>
      </c>
      <c r="M30" s="13">
        <f t="shared" si="18"/>
        <v>0</v>
      </c>
      <c r="N30" s="14">
        <f t="shared" si="19"/>
        <v>9779564</v>
      </c>
      <c r="P30" s="3" t="s">
        <v>15</v>
      </c>
      <c r="Q30" s="2">
        <v>956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1192</v>
      </c>
      <c r="X30" s="2">
        <v>0</v>
      </c>
      <c r="Y30" s="2">
        <v>0</v>
      </c>
      <c r="Z30" s="2">
        <v>0</v>
      </c>
      <c r="AA30" s="1">
        <f t="shared" si="20"/>
        <v>2148</v>
      </c>
      <c r="AB30" s="13">
        <f t="shared" si="21"/>
        <v>0</v>
      </c>
      <c r="AC30" s="17">
        <f t="shared" si="22"/>
        <v>2148</v>
      </c>
      <c r="AE30" s="3" t="s">
        <v>15</v>
      </c>
      <c r="AF30" s="2">
        <f t="shared" si="23"/>
        <v>2888.7698744769873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5887.5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>
        <f t="shared" si="17"/>
        <v>4552.8696461824957</v>
      </c>
      <c r="AQ30" s="13" t="str">
        <f t="shared" si="17"/>
        <v>N.A.</v>
      </c>
      <c r="AR30" s="14">
        <f t="shared" si="17"/>
        <v>4552.8696461824957</v>
      </c>
    </row>
    <row r="31" spans="1:44" ht="15" customHeight="1" thickBot="1" x14ac:dyDescent="0.3">
      <c r="A31" s="4" t="s">
        <v>16</v>
      </c>
      <c r="B31" s="2">
        <v>11558280</v>
      </c>
      <c r="C31" s="2">
        <v>2144100</v>
      </c>
      <c r="D31" s="2">
        <v>576630</v>
      </c>
      <c r="E31" s="2"/>
      <c r="F31" s="2"/>
      <c r="G31" s="2"/>
      <c r="H31" s="2">
        <v>8378850</v>
      </c>
      <c r="I31" s="2">
        <v>0</v>
      </c>
      <c r="J31" s="2"/>
      <c r="K31" s="2"/>
      <c r="L31" s="1">
        <f t="shared" ref="L31" si="24">B31+D31+F31+H31+J31</f>
        <v>20513760</v>
      </c>
      <c r="M31" s="13">
        <f t="shared" ref="M31" si="25">C31+E31+G31+I31+K31</f>
        <v>2144100</v>
      </c>
      <c r="N31" s="17">
        <f t="shared" ref="N31" si="26">L31+M31</f>
        <v>22657860</v>
      </c>
      <c r="P31" s="4" t="s">
        <v>16</v>
      </c>
      <c r="Q31" s="2">
        <v>3091</v>
      </c>
      <c r="R31" s="2">
        <v>720</v>
      </c>
      <c r="S31" s="2">
        <v>149</v>
      </c>
      <c r="T31" s="2">
        <v>0</v>
      </c>
      <c r="U31" s="2">
        <v>0</v>
      </c>
      <c r="V31" s="2">
        <v>0</v>
      </c>
      <c r="W31" s="2">
        <v>1614</v>
      </c>
      <c r="X31" s="2">
        <v>360</v>
      </c>
      <c r="Y31" s="2">
        <v>0</v>
      </c>
      <c r="Z31" s="2">
        <v>0</v>
      </c>
      <c r="AA31" s="1">
        <f t="shared" ref="AA31" si="27">Q31+S31+U31+W31+Y31</f>
        <v>4854</v>
      </c>
      <c r="AB31" s="13">
        <f t="shared" ref="AB31" si="28">R31+T31+V31+X31+Z31</f>
        <v>1080</v>
      </c>
      <c r="AC31" s="14">
        <f t="shared" ref="AC31" si="29">AA31+AB31</f>
        <v>5934</v>
      </c>
      <c r="AE31" s="4" t="s">
        <v>16</v>
      </c>
      <c r="AF31" s="2">
        <f t="shared" si="23"/>
        <v>3739.3335490132645</v>
      </c>
      <c r="AG31" s="2">
        <f t="shared" si="17"/>
        <v>2977.9166666666665</v>
      </c>
      <c r="AH31" s="2">
        <f t="shared" si="17"/>
        <v>3870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>
        <f t="shared" si="17"/>
        <v>5191.3568773234201</v>
      </c>
      <c r="AM31" s="2">
        <f t="shared" si="17"/>
        <v>0</v>
      </c>
      <c r="AN31" s="2" t="str">
        <f t="shared" si="17"/>
        <v>N.A.</v>
      </c>
      <c r="AO31" s="2" t="str">
        <f t="shared" si="17"/>
        <v>N.A.</v>
      </c>
      <c r="AP31" s="15">
        <f t="shared" ref="AP31" si="30">IFERROR(L31/AA31, "N.A.")</f>
        <v>4226.1557478368359</v>
      </c>
      <c r="AQ31" s="13">
        <f t="shared" ref="AQ31" si="31">IFERROR(M31/AB31, "N.A.")</f>
        <v>1985.2777777777778</v>
      </c>
      <c r="AR31" s="14">
        <f t="shared" ref="AR31" si="32">IFERROR(N31/AC31, "N.A.")</f>
        <v>3818.3114256825074</v>
      </c>
    </row>
    <row r="32" spans="1:44" ht="15" customHeight="1" thickBot="1" x14ac:dyDescent="0.3">
      <c r="A32" s="5" t="s">
        <v>0</v>
      </c>
      <c r="B32" s="24">
        <f>B31+C31</f>
        <v>13702380</v>
      </c>
      <c r="C32" s="26"/>
      <c r="D32" s="24">
        <f>D31+E31</f>
        <v>576630</v>
      </c>
      <c r="E32" s="26"/>
      <c r="F32" s="24">
        <f>F31+G31</f>
        <v>0</v>
      </c>
      <c r="G32" s="26"/>
      <c r="H32" s="24">
        <f>H31+I31</f>
        <v>8378850</v>
      </c>
      <c r="I32" s="26"/>
      <c r="J32" s="24">
        <f>J31+K31</f>
        <v>0</v>
      </c>
      <c r="K32" s="26"/>
      <c r="L32" s="24">
        <f>L31+M31</f>
        <v>22657860</v>
      </c>
      <c r="M32" s="25"/>
      <c r="N32" s="18">
        <f>B32+D32+F32+H32+J32</f>
        <v>22657860</v>
      </c>
      <c r="P32" s="5" t="s">
        <v>0</v>
      </c>
      <c r="Q32" s="24">
        <f>Q31+R31</f>
        <v>3811</v>
      </c>
      <c r="R32" s="26"/>
      <c r="S32" s="24">
        <f>S31+T31</f>
        <v>149</v>
      </c>
      <c r="T32" s="26"/>
      <c r="U32" s="24">
        <f>U31+V31</f>
        <v>0</v>
      </c>
      <c r="V32" s="26"/>
      <c r="W32" s="24">
        <f>W31+X31</f>
        <v>1974</v>
      </c>
      <c r="X32" s="26"/>
      <c r="Y32" s="24">
        <f>Y31+Z31</f>
        <v>0</v>
      </c>
      <c r="Z32" s="26"/>
      <c r="AA32" s="24">
        <f>AA31+AB31</f>
        <v>5934</v>
      </c>
      <c r="AB32" s="26"/>
      <c r="AC32" s="19">
        <f>Q32+S32+U32+W32+Y32</f>
        <v>5934</v>
      </c>
      <c r="AE32" s="5" t="s">
        <v>0</v>
      </c>
      <c r="AF32" s="27">
        <f>IFERROR(B32/Q32,"N.A.")</f>
        <v>3595.481500918394</v>
      </c>
      <c r="AG32" s="28"/>
      <c r="AH32" s="27">
        <f>IFERROR(D32/S32,"N.A.")</f>
        <v>3870</v>
      </c>
      <c r="AI32" s="28"/>
      <c r="AJ32" s="27" t="str">
        <f>IFERROR(F32/U32,"N.A.")</f>
        <v>N.A.</v>
      </c>
      <c r="AK32" s="28"/>
      <c r="AL32" s="27">
        <f>IFERROR(H32/W32,"N.A.")</f>
        <v>4244.6048632218844</v>
      </c>
      <c r="AM32" s="28"/>
      <c r="AN32" s="27" t="str">
        <f>IFERROR(J32/Y32,"N.A.")</f>
        <v>N.A.</v>
      </c>
      <c r="AO32" s="28"/>
      <c r="AP32" s="27">
        <f>IFERROR(L32/AA32,"N.A.")</f>
        <v>3818.3114256825074</v>
      </c>
      <c r="AQ32" s="28"/>
      <c r="AR32" s="16">
        <f>IFERROR(N32/AC32, "N.A.")</f>
        <v>3818.3114256825074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1258250</v>
      </c>
      <c r="I39" s="2"/>
      <c r="J39" s="2">
        <v>0</v>
      </c>
      <c r="K39" s="2"/>
      <c r="L39" s="1">
        <f>B39+D39+F39+H39+J39</f>
        <v>1258250</v>
      </c>
      <c r="M39" s="13">
        <f>C39+E39+G39+I39+K39</f>
        <v>0</v>
      </c>
      <c r="N39" s="14">
        <f>L39+M39</f>
        <v>1258250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658</v>
      </c>
      <c r="X39" s="2">
        <v>0</v>
      </c>
      <c r="Y39" s="2">
        <v>720</v>
      </c>
      <c r="Z39" s="2">
        <v>0</v>
      </c>
      <c r="AA39" s="1">
        <f>Q39+S39+U39+W39+Y39</f>
        <v>1378</v>
      </c>
      <c r="AB39" s="13">
        <f>R39+T39+V39+X39+Z39</f>
        <v>0</v>
      </c>
      <c r="AC39" s="14">
        <f>AA39+AB39</f>
        <v>1378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1912.2340425531916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913.09869375907112</v>
      </c>
      <c r="AQ39" s="13" t="str">
        <f t="shared" si="33"/>
        <v>N.A.</v>
      </c>
      <c r="AR39" s="14">
        <f t="shared" si="33"/>
        <v>913.09869375907112</v>
      </c>
    </row>
    <row r="40" spans="1:44" ht="15" customHeight="1" thickBot="1" x14ac:dyDescent="0.3">
      <c r="A40" s="3" t="s">
        <v>13</v>
      </c>
      <c r="B40" s="2">
        <v>435504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435504</v>
      </c>
      <c r="M40" s="13">
        <f t="shared" si="34"/>
        <v>0</v>
      </c>
      <c r="N40" s="14">
        <f t="shared" ref="N40:N42" si="35">L40+M40</f>
        <v>435504</v>
      </c>
      <c r="P40" s="3" t="s">
        <v>13</v>
      </c>
      <c r="Q40" s="2">
        <v>422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422</v>
      </c>
      <c r="AB40" s="13">
        <f t="shared" si="36"/>
        <v>0</v>
      </c>
      <c r="AC40" s="14">
        <f t="shared" ref="AC40:AC42" si="37">AA40+AB40</f>
        <v>422</v>
      </c>
      <c r="AE40" s="3" t="s">
        <v>13</v>
      </c>
      <c r="AF40" s="2">
        <f t="shared" ref="AF40:AF43" si="38">IFERROR(B40/Q40, "N.A.")</f>
        <v>1032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1032</v>
      </c>
      <c r="AQ40" s="13" t="str">
        <f t="shared" si="33"/>
        <v>N.A.</v>
      </c>
      <c r="AR40" s="14">
        <f t="shared" si="33"/>
        <v>1032</v>
      </c>
    </row>
    <row r="41" spans="1:44" ht="15" customHeight="1" thickBot="1" x14ac:dyDescent="0.3">
      <c r="A41" s="3" t="s">
        <v>14</v>
      </c>
      <c r="B41" s="2"/>
      <c r="C41" s="2">
        <v>1688000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4"/>
        <v>0</v>
      </c>
      <c r="M41" s="13">
        <f t="shared" si="34"/>
        <v>1688000</v>
      </c>
      <c r="N41" s="14">
        <f t="shared" si="35"/>
        <v>1688000</v>
      </c>
      <c r="P41" s="3" t="s">
        <v>14</v>
      </c>
      <c r="Q41" s="2">
        <v>0</v>
      </c>
      <c r="R41" s="2">
        <v>422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149</v>
      </c>
      <c r="Y41" s="2">
        <v>360</v>
      </c>
      <c r="Z41" s="2">
        <v>0</v>
      </c>
      <c r="AA41" s="1">
        <f t="shared" si="36"/>
        <v>360</v>
      </c>
      <c r="AB41" s="13">
        <f t="shared" si="36"/>
        <v>571</v>
      </c>
      <c r="AC41" s="14">
        <f t="shared" si="37"/>
        <v>931</v>
      </c>
      <c r="AE41" s="3" t="s">
        <v>14</v>
      </c>
      <c r="AF41" s="2" t="str">
        <f t="shared" si="38"/>
        <v>N.A.</v>
      </c>
      <c r="AG41" s="2">
        <f t="shared" si="33"/>
        <v>4000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0</v>
      </c>
      <c r="AN41" s="2">
        <f t="shared" si="33"/>
        <v>0</v>
      </c>
      <c r="AO41" s="2" t="str">
        <f t="shared" si="33"/>
        <v>N.A.</v>
      </c>
      <c r="AP41" s="15">
        <f t="shared" si="33"/>
        <v>0</v>
      </c>
      <c r="AQ41" s="13">
        <f t="shared" si="33"/>
        <v>2956.2171628721539</v>
      </c>
      <c r="AR41" s="14">
        <f t="shared" si="33"/>
        <v>1813.1041890440388</v>
      </c>
    </row>
    <row r="42" spans="1:44" ht="15" customHeight="1" thickBot="1" x14ac:dyDescent="0.3">
      <c r="A42" s="3" t="s">
        <v>15</v>
      </c>
      <c r="B42" s="2"/>
      <c r="C42" s="2">
        <v>998030</v>
      </c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998030</v>
      </c>
      <c r="N42" s="14">
        <f t="shared" si="35"/>
        <v>998030</v>
      </c>
      <c r="P42" s="3" t="s">
        <v>15</v>
      </c>
      <c r="Q42" s="2">
        <v>0</v>
      </c>
      <c r="R42" s="2">
        <v>211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211</v>
      </c>
      <c r="AC42" s="14">
        <f t="shared" si="37"/>
        <v>211</v>
      </c>
      <c r="AE42" s="3" t="s">
        <v>15</v>
      </c>
      <c r="AF42" s="2" t="str">
        <f t="shared" si="38"/>
        <v>N.A.</v>
      </c>
      <c r="AG42" s="2">
        <f t="shared" si="33"/>
        <v>4730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>
        <f t="shared" si="33"/>
        <v>4730</v>
      </c>
      <c r="AR42" s="14">
        <f t="shared" si="33"/>
        <v>4730</v>
      </c>
    </row>
    <row r="43" spans="1:44" ht="15" customHeight="1" thickBot="1" x14ac:dyDescent="0.3">
      <c r="A43" s="4" t="s">
        <v>16</v>
      </c>
      <c r="B43" s="2">
        <v>435504</v>
      </c>
      <c r="C43" s="2">
        <v>2686030.0000000005</v>
      </c>
      <c r="D43" s="2"/>
      <c r="E43" s="2"/>
      <c r="F43" s="2"/>
      <c r="G43" s="2"/>
      <c r="H43" s="2">
        <v>1258250</v>
      </c>
      <c r="I43" s="2">
        <v>0</v>
      </c>
      <c r="J43" s="2">
        <v>0</v>
      </c>
      <c r="K43" s="2"/>
      <c r="L43" s="1">
        <f t="shared" ref="L43" si="39">B43+D43+F43+H43+J43</f>
        <v>1693754</v>
      </c>
      <c r="M43" s="13">
        <f t="shared" ref="M43" si="40">C43+E43+G43+I43+K43</f>
        <v>2686030.0000000005</v>
      </c>
      <c r="N43" s="17">
        <f t="shared" ref="N43" si="41">L43+M43</f>
        <v>4379784</v>
      </c>
      <c r="P43" s="4" t="s">
        <v>16</v>
      </c>
      <c r="Q43" s="2">
        <v>422</v>
      </c>
      <c r="R43" s="2">
        <v>633</v>
      </c>
      <c r="S43" s="2">
        <v>0</v>
      </c>
      <c r="T43" s="2">
        <v>0</v>
      </c>
      <c r="U43" s="2">
        <v>0</v>
      </c>
      <c r="V43" s="2">
        <v>0</v>
      </c>
      <c r="W43" s="2">
        <v>658</v>
      </c>
      <c r="X43" s="2">
        <v>149</v>
      </c>
      <c r="Y43" s="2">
        <v>1080</v>
      </c>
      <c r="Z43" s="2">
        <v>0</v>
      </c>
      <c r="AA43" s="1">
        <f t="shared" ref="AA43" si="42">Q43+S43+U43+W43+Y43</f>
        <v>2160</v>
      </c>
      <c r="AB43" s="13">
        <f t="shared" ref="AB43" si="43">R43+T43+V43+X43+Z43</f>
        <v>782</v>
      </c>
      <c r="AC43" s="17">
        <f t="shared" ref="AC43" si="44">AA43+AB43</f>
        <v>2942</v>
      </c>
      <c r="AE43" s="4" t="s">
        <v>16</v>
      </c>
      <c r="AF43" s="2">
        <f t="shared" si="38"/>
        <v>1032</v>
      </c>
      <c r="AG43" s="2">
        <f t="shared" si="33"/>
        <v>4243.3333333333339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1912.2340425531916</v>
      </c>
      <c r="AM43" s="2">
        <f t="shared" si="33"/>
        <v>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784.14537037037042</v>
      </c>
      <c r="AQ43" s="13">
        <f t="shared" ref="AQ43" si="46">IFERROR(M43/AB43, "N.A.")</f>
        <v>3434.8209718670082</v>
      </c>
      <c r="AR43" s="14">
        <f t="shared" ref="AR43" si="47">IFERROR(N43/AC43, "N.A.")</f>
        <v>1488.7097212780423</v>
      </c>
    </row>
    <row r="44" spans="1:44" ht="15" customHeight="1" thickBot="1" x14ac:dyDescent="0.3">
      <c r="A44" s="5" t="s">
        <v>0</v>
      </c>
      <c r="B44" s="24">
        <f>B43+C43</f>
        <v>3121534.0000000005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1258250</v>
      </c>
      <c r="I44" s="26"/>
      <c r="J44" s="24">
        <f>J43+K43</f>
        <v>0</v>
      </c>
      <c r="K44" s="26"/>
      <c r="L44" s="24">
        <f>L43+M43</f>
        <v>4379784</v>
      </c>
      <c r="M44" s="25"/>
      <c r="N44" s="18">
        <f>B44+D44+F44+H44+J44</f>
        <v>4379784</v>
      </c>
      <c r="P44" s="5" t="s">
        <v>0</v>
      </c>
      <c r="Q44" s="24">
        <f>Q43+R43</f>
        <v>1055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807</v>
      </c>
      <c r="X44" s="26"/>
      <c r="Y44" s="24">
        <f>Y43+Z43</f>
        <v>1080</v>
      </c>
      <c r="Z44" s="26"/>
      <c r="AA44" s="24">
        <f>AA43+AB43</f>
        <v>2942</v>
      </c>
      <c r="AB44" s="25"/>
      <c r="AC44" s="18">
        <f>Q44+S44+U44+W44+Y44</f>
        <v>2942</v>
      </c>
      <c r="AE44" s="5" t="s">
        <v>0</v>
      </c>
      <c r="AF44" s="27">
        <f>IFERROR(B44/Q44,"N.A.")</f>
        <v>2958.8000000000006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1559.1697645600991</v>
      </c>
      <c r="AM44" s="28"/>
      <c r="AN44" s="27">
        <f>IFERROR(J44/Y44,"N.A.")</f>
        <v>0</v>
      </c>
      <c r="AO44" s="28"/>
      <c r="AP44" s="27">
        <f>IFERROR(L44/AA44,"N.A.")</f>
        <v>1488.7097212780423</v>
      </c>
      <c r="AQ44" s="28"/>
      <c r="AR44" s="16">
        <f>IFERROR(N44/AC44, "N.A.")</f>
        <v>1488.7097212780423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262735752.00000003</v>
      </c>
      <c r="C15" s="2"/>
      <c r="D15" s="2">
        <v>141986201.99999997</v>
      </c>
      <c r="E15" s="2"/>
      <c r="F15" s="2">
        <v>99334649.999999985</v>
      </c>
      <c r="G15" s="2"/>
      <c r="H15" s="2">
        <v>296651199.99999988</v>
      </c>
      <c r="I15" s="2"/>
      <c r="J15" s="2">
        <v>0</v>
      </c>
      <c r="K15" s="2"/>
      <c r="L15" s="1">
        <f>B15+D15+F15+H15+J15</f>
        <v>800707803.99999988</v>
      </c>
      <c r="M15" s="13">
        <f>C15+E15+G15+I15+K15</f>
        <v>0</v>
      </c>
      <c r="N15" s="14">
        <f>L15+M15</f>
        <v>800707803.99999988</v>
      </c>
      <c r="P15" s="3" t="s">
        <v>12</v>
      </c>
      <c r="Q15" s="2">
        <v>44800</v>
      </c>
      <c r="R15" s="2">
        <v>0</v>
      </c>
      <c r="S15" s="2">
        <v>21923</v>
      </c>
      <c r="T15" s="2">
        <v>0</v>
      </c>
      <c r="U15" s="2">
        <v>14627</v>
      </c>
      <c r="V15" s="2">
        <v>0</v>
      </c>
      <c r="W15" s="2">
        <v>90161</v>
      </c>
      <c r="X15" s="2">
        <v>0</v>
      </c>
      <c r="Y15" s="2">
        <v>8431</v>
      </c>
      <c r="Z15" s="2">
        <v>0</v>
      </c>
      <c r="AA15" s="1">
        <f>Q15+S15+U15+W15+Y15</f>
        <v>179942</v>
      </c>
      <c r="AB15" s="13">
        <f>R15+T15+V15+X15+Z15</f>
        <v>0</v>
      </c>
      <c r="AC15" s="14">
        <f>AA15+AB15</f>
        <v>179942</v>
      </c>
      <c r="AE15" s="3" t="s">
        <v>12</v>
      </c>
      <c r="AF15" s="2">
        <f>IFERROR(B15/Q15, "N.A.")</f>
        <v>5864.6373214285722</v>
      </c>
      <c r="AG15" s="2" t="str">
        <f t="shared" ref="AG15:AR19" si="0">IFERROR(C15/R15, "N.A.")</f>
        <v>N.A.</v>
      </c>
      <c r="AH15" s="2">
        <f t="shared" si="0"/>
        <v>6476.5863248642963</v>
      </c>
      <c r="AI15" s="2" t="str">
        <f t="shared" si="0"/>
        <v>N.A.</v>
      </c>
      <c r="AJ15" s="2">
        <f t="shared" si="0"/>
        <v>6791.1841115744846</v>
      </c>
      <c r="AK15" s="2" t="str">
        <f t="shared" si="0"/>
        <v>N.A.</v>
      </c>
      <c r="AL15" s="2">
        <f t="shared" si="0"/>
        <v>3290.2385732190178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4449.8105167220547</v>
      </c>
      <c r="AQ15" s="13" t="str">
        <f t="shared" si="0"/>
        <v>N.A.</v>
      </c>
      <c r="AR15" s="14">
        <f t="shared" si="0"/>
        <v>4449.8105167220547</v>
      </c>
    </row>
    <row r="16" spans="1:44" ht="15" customHeight="1" thickBot="1" x14ac:dyDescent="0.3">
      <c r="A16" s="3" t="s">
        <v>13</v>
      </c>
      <c r="B16" s="2">
        <v>105048684.99999997</v>
      </c>
      <c r="C16" s="2">
        <v>9500219.9999999981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105048684.99999997</v>
      </c>
      <c r="M16" s="13">
        <f t="shared" si="1"/>
        <v>9500219.9999999981</v>
      </c>
      <c r="N16" s="14">
        <f t="shared" ref="N16:N18" si="2">L16+M16</f>
        <v>114548904.99999997</v>
      </c>
      <c r="P16" s="3" t="s">
        <v>13</v>
      </c>
      <c r="Q16" s="2">
        <v>31601</v>
      </c>
      <c r="R16" s="2">
        <v>1210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31601</v>
      </c>
      <c r="AB16" s="13">
        <f t="shared" si="3"/>
        <v>1210</v>
      </c>
      <c r="AC16" s="14">
        <f t="shared" ref="AC16:AC18" si="4">AA16+AB16</f>
        <v>32811</v>
      </c>
      <c r="AE16" s="3" t="s">
        <v>13</v>
      </c>
      <c r="AF16" s="2">
        <f t="shared" ref="AF16:AF19" si="5">IFERROR(B16/Q16, "N.A.")</f>
        <v>3324.220277839308</v>
      </c>
      <c r="AG16" s="2">
        <f t="shared" si="0"/>
        <v>7851.4214876033038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3324.220277839308</v>
      </c>
      <c r="AQ16" s="13">
        <f t="shared" si="0"/>
        <v>7851.4214876033038</v>
      </c>
      <c r="AR16" s="14">
        <f t="shared" si="0"/>
        <v>3491.173844137636</v>
      </c>
    </row>
    <row r="17" spans="1:44" ht="15" customHeight="1" thickBot="1" x14ac:dyDescent="0.3">
      <c r="A17" s="3" t="s">
        <v>14</v>
      </c>
      <c r="B17" s="2">
        <v>534274653.9999997</v>
      </c>
      <c r="C17" s="2">
        <v>2329621677.9999995</v>
      </c>
      <c r="D17" s="2">
        <v>185864805</v>
      </c>
      <c r="E17" s="2">
        <v>8578019.9999999963</v>
      </c>
      <c r="F17" s="2"/>
      <c r="G17" s="2">
        <v>135163399.99999997</v>
      </c>
      <c r="H17" s="2"/>
      <c r="I17" s="2">
        <v>119044576.99999997</v>
      </c>
      <c r="J17" s="2">
        <v>0</v>
      </c>
      <c r="K17" s="2"/>
      <c r="L17" s="1">
        <f t="shared" si="1"/>
        <v>720139458.99999976</v>
      </c>
      <c r="M17" s="13">
        <f t="shared" si="1"/>
        <v>2592407674.9999995</v>
      </c>
      <c r="N17" s="14">
        <f t="shared" si="2"/>
        <v>3312547133.999999</v>
      </c>
      <c r="P17" s="3" t="s">
        <v>14</v>
      </c>
      <c r="Q17" s="2">
        <v>107619</v>
      </c>
      <c r="R17" s="2">
        <v>379234</v>
      </c>
      <c r="S17" s="2">
        <v>22528</v>
      </c>
      <c r="T17" s="2">
        <v>3995</v>
      </c>
      <c r="U17" s="2">
        <v>0</v>
      </c>
      <c r="V17" s="2">
        <v>19453</v>
      </c>
      <c r="W17" s="2">
        <v>0</v>
      </c>
      <c r="X17" s="2">
        <v>25607</v>
      </c>
      <c r="Y17" s="2">
        <v>15467</v>
      </c>
      <c r="Z17" s="2">
        <v>0</v>
      </c>
      <c r="AA17" s="1">
        <f t="shared" si="3"/>
        <v>145614</v>
      </c>
      <c r="AB17" s="13">
        <f t="shared" si="3"/>
        <v>428289</v>
      </c>
      <c r="AC17" s="14">
        <f t="shared" si="4"/>
        <v>573903</v>
      </c>
      <c r="AE17" s="3" t="s">
        <v>14</v>
      </c>
      <c r="AF17" s="2">
        <f t="shared" si="5"/>
        <v>4964.5011940270742</v>
      </c>
      <c r="AG17" s="2">
        <f t="shared" si="0"/>
        <v>6142.9662899423565</v>
      </c>
      <c r="AH17" s="2">
        <f t="shared" si="0"/>
        <v>8250.3908469460221</v>
      </c>
      <c r="AI17" s="2">
        <f t="shared" si="0"/>
        <v>2147.1889862327898</v>
      </c>
      <c r="AJ17" s="2" t="str">
        <f t="shared" si="0"/>
        <v>N.A.</v>
      </c>
      <c r="AK17" s="2">
        <f t="shared" si="0"/>
        <v>6948.2033619493122</v>
      </c>
      <c r="AL17" s="2" t="str">
        <f t="shared" si="0"/>
        <v>N.A.</v>
      </c>
      <c r="AM17" s="2">
        <f t="shared" si="0"/>
        <v>4648.9076033896972</v>
      </c>
      <c r="AN17" s="2">
        <f t="shared" si="0"/>
        <v>0</v>
      </c>
      <c r="AO17" s="2" t="str">
        <f t="shared" si="0"/>
        <v>N.A.</v>
      </c>
      <c r="AP17" s="15">
        <f t="shared" si="0"/>
        <v>4945.5372354306573</v>
      </c>
      <c r="AQ17" s="13">
        <f t="shared" si="0"/>
        <v>6052.9401292118164</v>
      </c>
      <c r="AR17" s="14">
        <f t="shared" si="0"/>
        <v>5771.9634398147409</v>
      </c>
    </row>
    <row r="18" spans="1:44" ht="15" customHeight="1" thickBot="1" x14ac:dyDescent="0.3">
      <c r="A18" s="3" t="s">
        <v>15</v>
      </c>
      <c r="B18" s="2">
        <v>38519886.999999993</v>
      </c>
      <c r="C18" s="2">
        <v>8183283.0000000009</v>
      </c>
      <c r="D18" s="2">
        <v>5182360</v>
      </c>
      <c r="E18" s="2"/>
      <c r="F18" s="2"/>
      <c r="G18" s="2">
        <v>15274604.000000002</v>
      </c>
      <c r="H18" s="2">
        <v>17185440.000000007</v>
      </c>
      <c r="I18" s="2"/>
      <c r="J18" s="2">
        <v>0</v>
      </c>
      <c r="K18" s="2"/>
      <c r="L18" s="1">
        <f t="shared" si="1"/>
        <v>60887687</v>
      </c>
      <c r="M18" s="13">
        <f t="shared" si="1"/>
        <v>23457887.000000004</v>
      </c>
      <c r="N18" s="14">
        <f t="shared" si="2"/>
        <v>84345574</v>
      </c>
      <c r="P18" s="3" t="s">
        <v>15</v>
      </c>
      <c r="Q18" s="2">
        <v>15225</v>
      </c>
      <c r="R18" s="2">
        <v>1452</v>
      </c>
      <c r="S18" s="2">
        <v>1357</v>
      </c>
      <c r="T18" s="2">
        <v>0</v>
      </c>
      <c r="U18" s="2">
        <v>0</v>
      </c>
      <c r="V18" s="2">
        <v>4415</v>
      </c>
      <c r="W18" s="2">
        <v>16637</v>
      </c>
      <c r="X18" s="2">
        <v>0</v>
      </c>
      <c r="Y18" s="2">
        <v>4272</v>
      </c>
      <c r="Z18" s="2">
        <v>0</v>
      </c>
      <c r="AA18" s="1">
        <f t="shared" si="3"/>
        <v>37491</v>
      </c>
      <c r="AB18" s="13">
        <f t="shared" si="3"/>
        <v>5867</v>
      </c>
      <c r="AC18" s="17">
        <f t="shared" si="4"/>
        <v>43358</v>
      </c>
      <c r="AE18" s="3" t="s">
        <v>15</v>
      </c>
      <c r="AF18" s="2">
        <f t="shared" si="5"/>
        <v>2530.0418390804593</v>
      </c>
      <c r="AG18" s="2">
        <f t="shared" si="0"/>
        <v>5635.8698347107447</v>
      </c>
      <c r="AH18" s="2">
        <f t="shared" si="0"/>
        <v>3818.9830508474574</v>
      </c>
      <c r="AI18" s="2" t="str">
        <f t="shared" si="0"/>
        <v>N.A.</v>
      </c>
      <c r="AJ18" s="2" t="str">
        <f t="shared" si="0"/>
        <v>N.A.</v>
      </c>
      <c r="AK18" s="2">
        <f t="shared" si="0"/>
        <v>3459.7064552661386</v>
      </c>
      <c r="AL18" s="2">
        <f t="shared" si="0"/>
        <v>1032.965077838553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1624.0614280760715</v>
      </c>
      <c r="AQ18" s="13">
        <f t="shared" si="0"/>
        <v>3998.2762911198233</v>
      </c>
      <c r="AR18" s="14">
        <f t="shared" si="0"/>
        <v>1945.3289819641127</v>
      </c>
    </row>
    <row r="19" spans="1:44" ht="15" customHeight="1" thickBot="1" x14ac:dyDescent="0.3">
      <c r="A19" s="4" t="s">
        <v>16</v>
      </c>
      <c r="B19" s="2">
        <v>940578977.99999988</v>
      </c>
      <c r="C19" s="2">
        <v>2347305180.9999995</v>
      </c>
      <c r="D19" s="2">
        <v>333033367.00000012</v>
      </c>
      <c r="E19" s="2">
        <v>8578019.9999999963</v>
      </c>
      <c r="F19" s="2">
        <v>99334649.999999985</v>
      </c>
      <c r="G19" s="2">
        <v>150438003.99999997</v>
      </c>
      <c r="H19" s="2">
        <v>313836639.99999982</v>
      </c>
      <c r="I19" s="2">
        <v>119044576.99999997</v>
      </c>
      <c r="J19" s="2">
        <v>0</v>
      </c>
      <c r="K19" s="2"/>
      <c r="L19" s="1">
        <f t="shared" ref="L19" si="6">B19+D19+F19+H19+J19</f>
        <v>1686783634.9999998</v>
      </c>
      <c r="M19" s="13">
        <f t="shared" ref="M19" si="7">C19+E19+G19+I19+K19</f>
        <v>2625365781.9999995</v>
      </c>
      <c r="N19" s="17">
        <f t="shared" ref="N19" si="8">L19+M19</f>
        <v>4312149416.999999</v>
      </c>
      <c r="P19" s="4" t="s">
        <v>16</v>
      </c>
      <c r="Q19" s="2">
        <v>199245</v>
      </c>
      <c r="R19" s="2">
        <v>381896</v>
      </c>
      <c r="S19" s="2">
        <v>45808</v>
      </c>
      <c r="T19" s="2">
        <v>3995</v>
      </c>
      <c r="U19" s="2">
        <v>14627</v>
      </c>
      <c r="V19" s="2">
        <v>23868</v>
      </c>
      <c r="W19" s="2">
        <v>106798</v>
      </c>
      <c r="X19" s="2">
        <v>25607</v>
      </c>
      <c r="Y19" s="2">
        <v>28170</v>
      </c>
      <c r="Z19" s="2">
        <v>0</v>
      </c>
      <c r="AA19" s="1">
        <f t="shared" ref="AA19" si="9">Q19+S19+U19+W19+Y19</f>
        <v>394648</v>
      </c>
      <c r="AB19" s="13">
        <f t="shared" ref="AB19" si="10">R19+T19+V19+X19+Z19</f>
        <v>435366</v>
      </c>
      <c r="AC19" s="14">
        <f t="shared" ref="AC19" si="11">AA19+AB19</f>
        <v>830014</v>
      </c>
      <c r="AE19" s="4" t="s">
        <v>16</v>
      </c>
      <c r="AF19" s="2">
        <f t="shared" si="5"/>
        <v>4720.7155913573733</v>
      </c>
      <c r="AG19" s="2">
        <f t="shared" si="0"/>
        <v>6146.4513401554341</v>
      </c>
      <c r="AH19" s="2">
        <f t="shared" si="0"/>
        <v>7270.2009910932611</v>
      </c>
      <c r="AI19" s="2">
        <f t="shared" si="0"/>
        <v>2147.1889862327898</v>
      </c>
      <c r="AJ19" s="2">
        <f t="shared" si="0"/>
        <v>6791.1841115744846</v>
      </c>
      <c r="AK19" s="2">
        <f t="shared" si="0"/>
        <v>6302.9162057985577</v>
      </c>
      <c r="AL19" s="2">
        <f t="shared" si="0"/>
        <v>2938.600348321128</v>
      </c>
      <c r="AM19" s="2">
        <f t="shared" si="0"/>
        <v>4648.9076033896972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4274.1471767245739</v>
      </c>
      <c r="AQ19" s="13">
        <f t="shared" ref="AQ19" si="13">IFERROR(M19/AB19, "N.A.")</f>
        <v>6030.249909271738</v>
      </c>
      <c r="AR19" s="14">
        <f t="shared" ref="AR19" si="14">IFERROR(N19/AC19, "N.A.")</f>
        <v>5195.2731122607556</v>
      </c>
    </row>
    <row r="20" spans="1:44" ht="15" customHeight="1" thickBot="1" x14ac:dyDescent="0.3">
      <c r="A20" s="5" t="s">
        <v>0</v>
      </c>
      <c r="B20" s="24">
        <f>B19+C19</f>
        <v>3287884158.9999995</v>
      </c>
      <c r="C20" s="26"/>
      <c r="D20" s="24">
        <f>D19+E19</f>
        <v>341611387.00000012</v>
      </c>
      <c r="E20" s="26"/>
      <c r="F20" s="24">
        <f>F19+G19</f>
        <v>249772653.99999994</v>
      </c>
      <c r="G20" s="26"/>
      <c r="H20" s="24">
        <f>H19+I19</f>
        <v>432881216.99999976</v>
      </c>
      <c r="I20" s="26"/>
      <c r="J20" s="24">
        <f>J19+K19</f>
        <v>0</v>
      </c>
      <c r="K20" s="26"/>
      <c r="L20" s="24">
        <f>L19+M19</f>
        <v>4312149416.999999</v>
      </c>
      <c r="M20" s="25"/>
      <c r="N20" s="18">
        <f>B20+D20+F20+H20+J20</f>
        <v>4312149416.999999</v>
      </c>
      <c r="P20" s="5" t="s">
        <v>0</v>
      </c>
      <c r="Q20" s="24">
        <f>Q19+R19</f>
        <v>581141</v>
      </c>
      <c r="R20" s="26"/>
      <c r="S20" s="24">
        <f>S19+T19</f>
        <v>49803</v>
      </c>
      <c r="T20" s="26"/>
      <c r="U20" s="24">
        <f>U19+V19</f>
        <v>38495</v>
      </c>
      <c r="V20" s="26"/>
      <c r="W20" s="24">
        <f>W19+X19</f>
        <v>132405</v>
      </c>
      <c r="X20" s="26"/>
      <c r="Y20" s="24">
        <f>Y19+Z19</f>
        <v>28170</v>
      </c>
      <c r="Z20" s="26"/>
      <c r="AA20" s="24">
        <f>AA19+AB19</f>
        <v>830014</v>
      </c>
      <c r="AB20" s="26"/>
      <c r="AC20" s="19">
        <f>Q20+S20+U20+W20+Y20</f>
        <v>830014</v>
      </c>
      <c r="AE20" s="5" t="s">
        <v>0</v>
      </c>
      <c r="AF20" s="27">
        <f>IFERROR(B20/Q20,"N.A.")</f>
        <v>5657.635856014288</v>
      </c>
      <c r="AG20" s="28"/>
      <c r="AH20" s="27">
        <f>IFERROR(D20/S20,"N.A.")</f>
        <v>6859.2531975985403</v>
      </c>
      <c r="AI20" s="28"/>
      <c r="AJ20" s="27">
        <f>IFERROR(F20/U20,"N.A.")</f>
        <v>6488.4440576698253</v>
      </c>
      <c r="AK20" s="28"/>
      <c r="AL20" s="27">
        <f>IFERROR(H20/W20,"N.A.")</f>
        <v>3269.3721309618199</v>
      </c>
      <c r="AM20" s="28"/>
      <c r="AN20" s="27">
        <f>IFERROR(J20/Y20,"N.A.")</f>
        <v>0</v>
      </c>
      <c r="AO20" s="28"/>
      <c r="AP20" s="27">
        <f>IFERROR(L20/AA20,"N.A.")</f>
        <v>5195.2731122607556</v>
      </c>
      <c r="AQ20" s="28"/>
      <c r="AR20" s="16">
        <f>IFERROR(N20/AC20, "N.A.")</f>
        <v>5195.2731122607556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243753618.99999994</v>
      </c>
      <c r="C27" s="2"/>
      <c r="D27" s="2">
        <v>131961482.00000001</v>
      </c>
      <c r="E27" s="2"/>
      <c r="F27" s="2">
        <v>90388719.99999997</v>
      </c>
      <c r="G27" s="2"/>
      <c r="H27" s="2">
        <v>193183983.00000012</v>
      </c>
      <c r="I27" s="2"/>
      <c r="J27" s="2">
        <v>0</v>
      </c>
      <c r="K27" s="2"/>
      <c r="L27" s="1">
        <f>B27+D27+F27+H27+J27</f>
        <v>659287804</v>
      </c>
      <c r="M27" s="13">
        <f>C27+E27+G27+I27+K27</f>
        <v>0</v>
      </c>
      <c r="N27" s="14">
        <f>L27+M27</f>
        <v>659287804</v>
      </c>
      <c r="P27" s="3" t="s">
        <v>12</v>
      </c>
      <c r="Q27" s="2">
        <v>38100</v>
      </c>
      <c r="R27" s="2">
        <v>0</v>
      </c>
      <c r="S27" s="2">
        <v>19113</v>
      </c>
      <c r="T27" s="2">
        <v>0</v>
      </c>
      <c r="U27" s="2">
        <v>12752</v>
      </c>
      <c r="V27" s="2">
        <v>0</v>
      </c>
      <c r="W27" s="2">
        <v>42315</v>
      </c>
      <c r="X27" s="2">
        <v>0</v>
      </c>
      <c r="Y27" s="2">
        <v>2349</v>
      </c>
      <c r="Z27" s="2">
        <v>0</v>
      </c>
      <c r="AA27" s="1">
        <f>Q27+S27+U27+W27+Y27</f>
        <v>114629</v>
      </c>
      <c r="AB27" s="13">
        <f>R27+T27+V27+X27+Z27</f>
        <v>0</v>
      </c>
      <c r="AC27" s="14">
        <f>AA27+AB27</f>
        <v>114629</v>
      </c>
      <c r="AE27" s="3" t="s">
        <v>12</v>
      </c>
      <c r="AF27" s="2">
        <f>IFERROR(B27/Q27, "N.A.")</f>
        <v>6397.7327821522294</v>
      </c>
      <c r="AG27" s="2" t="str">
        <f t="shared" ref="AG27:AR31" si="15">IFERROR(C27/R27, "N.A.")</f>
        <v>N.A.</v>
      </c>
      <c r="AH27" s="2">
        <f t="shared" si="15"/>
        <v>6904.2788677863246</v>
      </c>
      <c r="AI27" s="2" t="str">
        <f t="shared" si="15"/>
        <v>N.A.</v>
      </c>
      <c r="AJ27" s="2">
        <f t="shared" si="15"/>
        <v>7088.1994981179396</v>
      </c>
      <c r="AK27" s="2" t="str">
        <f t="shared" si="15"/>
        <v>N.A.</v>
      </c>
      <c r="AL27" s="2">
        <f t="shared" si="15"/>
        <v>4565.3783055654048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5751.4922401835483</v>
      </c>
      <c r="AQ27" s="13" t="str">
        <f t="shared" si="15"/>
        <v>N.A.</v>
      </c>
      <c r="AR27" s="14">
        <f t="shared" si="15"/>
        <v>5751.4922401835483</v>
      </c>
    </row>
    <row r="28" spans="1:44" ht="15" customHeight="1" thickBot="1" x14ac:dyDescent="0.3">
      <c r="A28" s="3" t="s">
        <v>13</v>
      </c>
      <c r="B28" s="2">
        <v>9071500</v>
      </c>
      <c r="C28" s="2">
        <v>2657100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9071500</v>
      </c>
      <c r="M28" s="13">
        <f t="shared" si="16"/>
        <v>2657100</v>
      </c>
      <c r="N28" s="14">
        <f t="shared" ref="N28:N30" si="17">L28+M28</f>
        <v>11728600</v>
      </c>
      <c r="P28" s="3" t="s">
        <v>13</v>
      </c>
      <c r="Q28" s="2">
        <v>2058</v>
      </c>
      <c r="R28" s="2">
        <v>276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2058</v>
      </c>
      <c r="AB28" s="13">
        <f t="shared" si="18"/>
        <v>276</v>
      </c>
      <c r="AC28" s="14">
        <f t="shared" ref="AC28:AC30" si="19">AA28+AB28</f>
        <v>2334</v>
      </c>
      <c r="AE28" s="3" t="s">
        <v>13</v>
      </c>
      <c r="AF28" s="2">
        <f t="shared" ref="AF28:AF31" si="20">IFERROR(B28/Q28, "N.A.")</f>
        <v>4407.9203109815353</v>
      </c>
      <c r="AG28" s="2">
        <f t="shared" si="15"/>
        <v>9627.173913043478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4407.9203109815353</v>
      </c>
      <c r="AQ28" s="13">
        <f t="shared" si="15"/>
        <v>9627.173913043478</v>
      </c>
      <c r="AR28" s="14">
        <f t="shared" si="15"/>
        <v>5025.1071122536414</v>
      </c>
    </row>
    <row r="29" spans="1:44" ht="15" customHeight="1" thickBot="1" x14ac:dyDescent="0.3">
      <c r="A29" s="3" t="s">
        <v>14</v>
      </c>
      <c r="B29" s="2">
        <v>350272859.0000003</v>
      </c>
      <c r="C29" s="2">
        <v>1494611401.9999979</v>
      </c>
      <c r="D29" s="2">
        <v>143861348.00000003</v>
      </c>
      <c r="E29" s="2">
        <v>3714060.0000000009</v>
      </c>
      <c r="F29" s="2"/>
      <c r="G29" s="2">
        <v>105326950.00000004</v>
      </c>
      <c r="H29" s="2"/>
      <c r="I29" s="2">
        <v>75473954.999999985</v>
      </c>
      <c r="J29" s="2">
        <v>0</v>
      </c>
      <c r="K29" s="2"/>
      <c r="L29" s="1">
        <f t="shared" si="16"/>
        <v>494134207.00000036</v>
      </c>
      <c r="M29" s="13">
        <f t="shared" si="16"/>
        <v>1679126366.9999979</v>
      </c>
      <c r="N29" s="14">
        <f t="shared" si="17"/>
        <v>2173260573.9999981</v>
      </c>
      <c r="P29" s="3" t="s">
        <v>14</v>
      </c>
      <c r="Q29" s="2">
        <v>65995</v>
      </c>
      <c r="R29" s="2">
        <v>234562</v>
      </c>
      <c r="S29" s="2">
        <v>15671</v>
      </c>
      <c r="T29" s="2">
        <v>3127</v>
      </c>
      <c r="U29" s="2">
        <v>0</v>
      </c>
      <c r="V29" s="2">
        <v>14334</v>
      </c>
      <c r="W29" s="2">
        <v>0</v>
      </c>
      <c r="X29" s="2">
        <v>16497</v>
      </c>
      <c r="Y29" s="2">
        <v>4437</v>
      </c>
      <c r="Z29" s="2">
        <v>0</v>
      </c>
      <c r="AA29" s="1">
        <f t="shared" si="18"/>
        <v>86103</v>
      </c>
      <c r="AB29" s="13">
        <f t="shared" si="18"/>
        <v>268520</v>
      </c>
      <c r="AC29" s="14">
        <f t="shared" si="19"/>
        <v>354623</v>
      </c>
      <c r="AE29" s="3" t="s">
        <v>14</v>
      </c>
      <c r="AF29" s="2">
        <f t="shared" si="20"/>
        <v>5307.5666186832377</v>
      </c>
      <c r="AG29" s="2">
        <f t="shared" si="15"/>
        <v>6371.9247022109203</v>
      </c>
      <c r="AH29" s="2">
        <f t="shared" si="15"/>
        <v>9180.1000574309255</v>
      </c>
      <c r="AI29" s="2">
        <f t="shared" si="15"/>
        <v>1187.739047009914</v>
      </c>
      <c r="AJ29" s="2" t="str">
        <f t="shared" si="15"/>
        <v>N.A.</v>
      </c>
      <c r="AK29" s="2">
        <f t="shared" si="15"/>
        <v>7348.0500906934594</v>
      </c>
      <c r="AL29" s="2" t="str">
        <f t="shared" si="15"/>
        <v>N.A.</v>
      </c>
      <c r="AM29" s="2">
        <f t="shared" si="15"/>
        <v>4575.0109110747399</v>
      </c>
      <c r="AN29" s="2">
        <f t="shared" si="15"/>
        <v>0</v>
      </c>
      <c r="AO29" s="2" t="str">
        <f t="shared" si="15"/>
        <v>N.A.</v>
      </c>
      <c r="AP29" s="15">
        <f t="shared" si="15"/>
        <v>5738.873291290668</v>
      </c>
      <c r="AQ29" s="13">
        <f t="shared" si="15"/>
        <v>6253.2636935796136</v>
      </c>
      <c r="AR29" s="14">
        <f t="shared" si="15"/>
        <v>6128.3689270013456</v>
      </c>
    </row>
    <row r="30" spans="1:44" ht="15" customHeight="1" thickBot="1" x14ac:dyDescent="0.3">
      <c r="A30" s="3" t="s">
        <v>15</v>
      </c>
      <c r="B30" s="2">
        <v>37763946.999999985</v>
      </c>
      <c r="C30" s="2">
        <v>5637253</v>
      </c>
      <c r="D30" s="2">
        <v>5182360</v>
      </c>
      <c r="E30" s="2"/>
      <c r="F30" s="2"/>
      <c r="G30" s="2">
        <v>15274604.000000002</v>
      </c>
      <c r="H30" s="2">
        <v>16840830.000000007</v>
      </c>
      <c r="I30" s="2"/>
      <c r="J30" s="2">
        <v>0</v>
      </c>
      <c r="K30" s="2"/>
      <c r="L30" s="1">
        <f t="shared" si="16"/>
        <v>59787136.999999993</v>
      </c>
      <c r="M30" s="13">
        <f t="shared" si="16"/>
        <v>20911857</v>
      </c>
      <c r="N30" s="14">
        <f t="shared" si="17"/>
        <v>80698994</v>
      </c>
      <c r="P30" s="3" t="s">
        <v>15</v>
      </c>
      <c r="Q30" s="2">
        <v>14932</v>
      </c>
      <c r="R30" s="2">
        <v>791</v>
      </c>
      <c r="S30" s="2">
        <v>1357</v>
      </c>
      <c r="T30" s="2">
        <v>0</v>
      </c>
      <c r="U30" s="2">
        <v>0</v>
      </c>
      <c r="V30" s="2">
        <v>4415</v>
      </c>
      <c r="W30" s="2">
        <v>15398</v>
      </c>
      <c r="X30" s="2">
        <v>0</v>
      </c>
      <c r="Y30" s="2">
        <v>2856</v>
      </c>
      <c r="Z30" s="2">
        <v>0</v>
      </c>
      <c r="AA30" s="1">
        <f t="shared" si="18"/>
        <v>34543</v>
      </c>
      <c r="AB30" s="13">
        <f t="shared" si="18"/>
        <v>5206</v>
      </c>
      <c r="AC30" s="17">
        <f t="shared" si="19"/>
        <v>39749</v>
      </c>
      <c r="AE30" s="3" t="s">
        <v>15</v>
      </c>
      <c r="AF30" s="2">
        <f t="shared" si="20"/>
        <v>2529.06154567372</v>
      </c>
      <c r="AG30" s="2">
        <f t="shared" si="15"/>
        <v>7126.7420986093548</v>
      </c>
      <c r="AH30" s="2">
        <f t="shared" si="15"/>
        <v>3818.9830508474574</v>
      </c>
      <c r="AI30" s="2" t="str">
        <f t="shared" si="15"/>
        <v>N.A.</v>
      </c>
      <c r="AJ30" s="2" t="str">
        <f t="shared" si="15"/>
        <v>N.A.</v>
      </c>
      <c r="AK30" s="2">
        <f t="shared" si="15"/>
        <v>3459.7064552661386</v>
      </c>
      <c r="AL30" s="2">
        <f t="shared" si="15"/>
        <v>1093.7024288868688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1730.8032597052945</v>
      </c>
      <c r="AQ30" s="13">
        <f t="shared" si="15"/>
        <v>4016.8761044948137</v>
      </c>
      <c r="AR30" s="14">
        <f t="shared" si="15"/>
        <v>2030.2144456464314</v>
      </c>
    </row>
    <row r="31" spans="1:44" ht="15" customHeight="1" thickBot="1" x14ac:dyDescent="0.3">
      <c r="A31" s="4" t="s">
        <v>16</v>
      </c>
      <c r="B31" s="2">
        <v>640861924.99999952</v>
      </c>
      <c r="C31" s="2">
        <v>1502905755.0000019</v>
      </c>
      <c r="D31" s="2">
        <v>281005190</v>
      </c>
      <c r="E31" s="2">
        <v>3714060.0000000009</v>
      </c>
      <c r="F31" s="2">
        <v>90388719.99999997</v>
      </c>
      <c r="G31" s="2">
        <v>120601554</v>
      </c>
      <c r="H31" s="2">
        <v>210024812.99999991</v>
      </c>
      <c r="I31" s="2">
        <v>75473954.999999985</v>
      </c>
      <c r="J31" s="2">
        <v>0</v>
      </c>
      <c r="K31" s="2"/>
      <c r="L31" s="1">
        <f t="shared" ref="L31" si="21">B31+D31+F31+H31+J31</f>
        <v>1222280647.9999995</v>
      </c>
      <c r="M31" s="13">
        <f t="shared" ref="M31" si="22">C31+E31+G31+I31+K31</f>
        <v>1702695324.0000019</v>
      </c>
      <c r="N31" s="17">
        <f t="shared" ref="N31" si="23">L31+M31</f>
        <v>2924975972.0000014</v>
      </c>
      <c r="P31" s="4" t="s">
        <v>16</v>
      </c>
      <c r="Q31" s="2">
        <v>121085</v>
      </c>
      <c r="R31" s="2">
        <v>235629</v>
      </c>
      <c r="S31" s="2">
        <v>36141</v>
      </c>
      <c r="T31" s="2">
        <v>3127</v>
      </c>
      <c r="U31" s="2">
        <v>12752</v>
      </c>
      <c r="V31" s="2">
        <v>18749</v>
      </c>
      <c r="W31" s="2">
        <v>57713</v>
      </c>
      <c r="X31" s="2">
        <v>16497</v>
      </c>
      <c r="Y31" s="2">
        <v>9642</v>
      </c>
      <c r="Z31" s="2">
        <v>0</v>
      </c>
      <c r="AA31" s="1">
        <f t="shared" ref="AA31" si="24">Q31+S31+U31+W31+Y31</f>
        <v>237333</v>
      </c>
      <c r="AB31" s="13">
        <f t="shared" ref="AB31" si="25">R31+T31+V31+X31+Z31</f>
        <v>274002</v>
      </c>
      <c r="AC31" s="14">
        <f t="shared" ref="AC31" si="26">AA31+AB31</f>
        <v>511335</v>
      </c>
      <c r="AE31" s="4" t="s">
        <v>16</v>
      </c>
      <c r="AF31" s="2">
        <f t="shared" si="20"/>
        <v>5292.6615600611103</v>
      </c>
      <c r="AG31" s="2">
        <f t="shared" si="15"/>
        <v>6378.2715837184805</v>
      </c>
      <c r="AH31" s="2">
        <f t="shared" si="15"/>
        <v>7775.2466727539359</v>
      </c>
      <c r="AI31" s="2">
        <f t="shared" si="15"/>
        <v>1187.739047009914</v>
      </c>
      <c r="AJ31" s="2">
        <f t="shared" si="15"/>
        <v>7088.1994981179396</v>
      </c>
      <c r="AK31" s="2">
        <f t="shared" si="15"/>
        <v>6432.4259427169445</v>
      </c>
      <c r="AL31" s="2">
        <f t="shared" si="15"/>
        <v>3639.1248592171592</v>
      </c>
      <c r="AM31" s="2">
        <f t="shared" si="15"/>
        <v>4575.0109110747399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5150.0661433513233</v>
      </c>
      <c r="AQ31" s="13">
        <f t="shared" ref="AQ31" si="28">IFERROR(M31/AB31, "N.A.")</f>
        <v>6214.1711520353938</v>
      </c>
      <c r="AR31" s="14">
        <f t="shared" ref="AR31" si="29">IFERROR(N31/AC31, "N.A.")</f>
        <v>5720.2733472185582</v>
      </c>
    </row>
    <row r="32" spans="1:44" ht="15" customHeight="1" thickBot="1" x14ac:dyDescent="0.3">
      <c r="A32" s="5" t="s">
        <v>0</v>
      </c>
      <c r="B32" s="24">
        <f>B31+C31</f>
        <v>2143767680.0000014</v>
      </c>
      <c r="C32" s="26"/>
      <c r="D32" s="24">
        <f>D31+E31</f>
        <v>284719250</v>
      </c>
      <c r="E32" s="26"/>
      <c r="F32" s="24">
        <f>F31+G31</f>
        <v>210990273.99999997</v>
      </c>
      <c r="G32" s="26"/>
      <c r="H32" s="24">
        <f>H31+I31</f>
        <v>285498767.99999988</v>
      </c>
      <c r="I32" s="26"/>
      <c r="J32" s="24">
        <f>J31+K31</f>
        <v>0</v>
      </c>
      <c r="K32" s="26"/>
      <c r="L32" s="24">
        <f>L31+M31</f>
        <v>2924975972.0000014</v>
      </c>
      <c r="M32" s="25"/>
      <c r="N32" s="18">
        <f>B32+D32+F32+H32+J32</f>
        <v>2924975972.0000014</v>
      </c>
      <c r="P32" s="5" t="s">
        <v>0</v>
      </c>
      <c r="Q32" s="24">
        <f>Q31+R31</f>
        <v>356714</v>
      </c>
      <c r="R32" s="26"/>
      <c r="S32" s="24">
        <f>S31+T31</f>
        <v>39268</v>
      </c>
      <c r="T32" s="26"/>
      <c r="U32" s="24">
        <f>U31+V31</f>
        <v>31501</v>
      </c>
      <c r="V32" s="26"/>
      <c r="W32" s="24">
        <f>W31+X31</f>
        <v>74210</v>
      </c>
      <c r="X32" s="26"/>
      <c r="Y32" s="24">
        <f>Y31+Z31</f>
        <v>9642</v>
      </c>
      <c r="Z32" s="26"/>
      <c r="AA32" s="24">
        <f>AA31+AB31</f>
        <v>511335</v>
      </c>
      <c r="AB32" s="26"/>
      <c r="AC32" s="19">
        <f>Q32+S32+U32+W32+Y32</f>
        <v>511335</v>
      </c>
      <c r="AE32" s="5" t="s">
        <v>0</v>
      </c>
      <c r="AF32" s="27">
        <f>IFERROR(B32/Q32,"N.A.")</f>
        <v>6009.7660310500887</v>
      </c>
      <c r="AG32" s="28"/>
      <c r="AH32" s="27">
        <f>IFERROR(D32/S32,"N.A.")</f>
        <v>7250.668483243353</v>
      </c>
      <c r="AI32" s="28"/>
      <c r="AJ32" s="27">
        <f>IFERROR(F32/U32,"N.A.")</f>
        <v>6697.8913050379342</v>
      </c>
      <c r="AK32" s="28"/>
      <c r="AL32" s="27">
        <f>IFERROR(H32/W32,"N.A.")</f>
        <v>3847.1738040695309</v>
      </c>
      <c r="AM32" s="28"/>
      <c r="AN32" s="27">
        <f>IFERROR(J32/Y32,"N.A.")</f>
        <v>0</v>
      </c>
      <c r="AO32" s="28"/>
      <c r="AP32" s="27">
        <f>IFERROR(L32/AA32,"N.A.")</f>
        <v>5720.2733472185582</v>
      </c>
      <c r="AQ32" s="28"/>
      <c r="AR32" s="16">
        <f>IFERROR(N32/AC32, "N.A.")</f>
        <v>5720.2733472185582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18982133</v>
      </c>
      <c r="C39" s="2"/>
      <c r="D39" s="2">
        <v>10024720</v>
      </c>
      <c r="E39" s="2"/>
      <c r="F39" s="2">
        <v>8945929.9999999981</v>
      </c>
      <c r="G39" s="2"/>
      <c r="H39" s="2">
        <v>103467217</v>
      </c>
      <c r="I39" s="2"/>
      <c r="J39" s="2">
        <v>0</v>
      </c>
      <c r="K39" s="2"/>
      <c r="L39" s="1">
        <f>B39+D39+F39+H39+J39</f>
        <v>141420000</v>
      </c>
      <c r="M39" s="13">
        <f>C39+E39+G39+I39+K39</f>
        <v>0</v>
      </c>
      <c r="N39" s="14">
        <f>L39+M39</f>
        <v>141420000</v>
      </c>
      <c r="P39" s="3" t="s">
        <v>12</v>
      </c>
      <c r="Q39" s="2">
        <v>6700</v>
      </c>
      <c r="R39" s="2">
        <v>0</v>
      </c>
      <c r="S39" s="2">
        <v>2810</v>
      </c>
      <c r="T39" s="2">
        <v>0</v>
      </c>
      <c r="U39" s="2">
        <v>1875</v>
      </c>
      <c r="V39" s="2">
        <v>0</v>
      </c>
      <c r="W39" s="2">
        <v>47846</v>
      </c>
      <c r="X39" s="2">
        <v>0</v>
      </c>
      <c r="Y39" s="2">
        <v>6082</v>
      </c>
      <c r="Z39" s="2">
        <v>0</v>
      </c>
      <c r="AA39" s="1">
        <f>Q39+S39+U39+W39+Y39</f>
        <v>65313</v>
      </c>
      <c r="AB39" s="13">
        <f>R39+T39+V39+X39+Z39</f>
        <v>0</v>
      </c>
      <c r="AC39" s="14">
        <f>AA39+AB39</f>
        <v>65313</v>
      </c>
      <c r="AE39" s="3" t="s">
        <v>12</v>
      </c>
      <c r="AF39" s="2">
        <f>IFERROR(B39/Q39, "N.A.")</f>
        <v>2833.1541791044774</v>
      </c>
      <c r="AG39" s="2" t="str">
        <f t="shared" ref="AG39:AR43" si="30">IFERROR(C39/R39, "N.A.")</f>
        <v>N.A.</v>
      </c>
      <c r="AH39" s="2">
        <f t="shared" si="30"/>
        <v>3567.5160142348755</v>
      </c>
      <c r="AI39" s="2" t="str">
        <f t="shared" si="30"/>
        <v>N.A.</v>
      </c>
      <c r="AJ39" s="2">
        <f t="shared" si="30"/>
        <v>4771.1626666666652</v>
      </c>
      <c r="AK39" s="2" t="str">
        <f t="shared" si="30"/>
        <v>N.A.</v>
      </c>
      <c r="AL39" s="2">
        <f t="shared" si="30"/>
        <v>2162.5050578940768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2165.2657204538145</v>
      </c>
      <c r="AQ39" s="13" t="str">
        <f t="shared" si="30"/>
        <v>N.A.</v>
      </c>
      <c r="AR39" s="14">
        <f t="shared" si="30"/>
        <v>2165.2657204538145</v>
      </c>
    </row>
    <row r="40" spans="1:44" ht="15" customHeight="1" thickBot="1" x14ac:dyDescent="0.3">
      <c r="A40" s="3" t="s">
        <v>13</v>
      </c>
      <c r="B40" s="2">
        <v>95977185</v>
      </c>
      <c r="C40" s="2">
        <v>6843119.9999999991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95977185</v>
      </c>
      <c r="M40" s="13">
        <f t="shared" si="31"/>
        <v>6843119.9999999991</v>
      </c>
      <c r="N40" s="14">
        <f t="shared" ref="N40:N42" si="32">L40+M40</f>
        <v>102820305</v>
      </c>
      <c r="P40" s="3" t="s">
        <v>13</v>
      </c>
      <c r="Q40" s="2">
        <v>29543</v>
      </c>
      <c r="R40" s="2">
        <v>934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29543</v>
      </c>
      <c r="AB40" s="13">
        <f t="shared" si="33"/>
        <v>934</v>
      </c>
      <c r="AC40" s="14">
        <f t="shared" ref="AC40:AC42" si="34">AA40+AB40</f>
        <v>30477</v>
      </c>
      <c r="AE40" s="3" t="s">
        <v>13</v>
      </c>
      <c r="AF40" s="2">
        <f t="shared" ref="AF40:AF43" si="35">IFERROR(B40/Q40, "N.A.")</f>
        <v>3248.728463595437</v>
      </c>
      <c r="AG40" s="2">
        <f t="shared" si="30"/>
        <v>7326.6809421841535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3248.728463595437</v>
      </c>
      <c r="AQ40" s="13">
        <f t="shared" si="30"/>
        <v>7326.6809421841535</v>
      </c>
      <c r="AR40" s="14">
        <f t="shared" si="30"/>
        <v>3373.7016438625851</v>
      </c>
    </row>
    <row r="41" spans="1:44" ht="15" customHeight="1" thickBot="1" x14ac:dyDescent="0.3">
      <c r="A41" s="3" t="s">
        <v>14</v>
      </c>
      <c r="B41" s="2">
        <v>184001795.00000003</v>
      </c>
      <c r="C41" s="2">
        <v>835010275.99999976</v>
      </c>
      <c r="D41" s="2">
        <v>42003457</v>
      </c>
      <c r="E41" s="2">
        <v>4863960</v>
      </c>
      <c r="F41" s="2"/>
      <c r="G41" s="2">
        <v>29836450.000000007</v>
      </c>
      <c r="H41" s="2"/>
      <c r="I41" s="2">
        <v>43570622</v>
      </c>
      <c r="J41" s="2">
        <v>0</v>
      </c>
      <c r="K41" s="2"/>
      <c r="L41" s="1">
        <f t="shared" si="31"/>
        <v>226005252.00000003</v>
      </c>
      <c r="M41" s="13">
        <f t="shared" si="31"/>
        <v>913281307.99999976</v>
      </c>
      <c r="N41" s="14">
        <f t="shared" si="32"/>
        <v>1139286559.9999998</v>
      </c>
      <c r="P41" s="3" t="s">
        <v>14</v>
      </c>
      <c r="Q41" s="2">
        <v>41624</v>
      </c>
      <c r="R41" s="2">
        <v>144672</v>
      </c>
      <c r="S41" s="2">
        <v>6857</v>
      </c>
      <c r="T41" s="2">
        <v>868</v>
      </c>
      <c r="U41" s="2">
        <v>0</v>
      </c>
      <c r="V41" s="2">
        <v>5119</v>
      </c>
      <c r="W41" s="2">
        <v>0</v>
      </c>
      <c r="X41" s="2">
        <v>9110</v>
      </c>
      <c r="Y41" s="2">
        <v>11030</v>
      </c>
      <c r="Z41" s="2">
        <v>0</v>
      </c>
      <c r="AA41" s="1">
        <f t="shared" si="33"/>
        <v>59511</v>
      </c>
      <c r="AB41" s="13">
        <f t="shared" si="33"/>
        <v>159769</v>
      </c>
      <c r="AC41" s="14">
        <f t="shared" si="34"/>
        <v>219280</v>
      </c>
      <c r="AE41" s="3" t="s">
        <v>14</v>
      </c>
      <c r="AF41" s="2">
        <f t="shared" si="35"/>
        <v>4420.5697434172598</v>
      </c>
      <c r="AG41" s="2">
        <f t="shared" si="30"/>
        <v>5771.7476498562246</v>
      </c>
      <c r="AH41" s="2">
        <f t="shared" si="30"/>
        <v>6125.6317631617321</v>
      </c>
      <c r="AI41" s="2">
        <f t="shared" si="30"/>
        <v>5603.6405529953918</v>
      </c>
      <c r="AJ41" s="2" t="str">
        <f t="shared" si="30"/>
        <v>N.A.</v>
      </c>
      <c r="AK41" s="2">
        <f t="shared" si="30"/>
        <v>5828.570033209613</v>
      </c>
      <c r="AL41" s="2" t="str">
        <f t="shared" si="30"/>
        <v>N.A.</v>
      </c>
      <c r="AM41" s="2">
        <f t="shared" si="30"/>
        <v>4782.7246981339185</v>
      </c>
      <c r="AN41" s="2">
        <f t="shared" si="30"/>
        <v>0</v>
      </c>
      <c r="AO41" s="2" t="str">
        <f t="shared" si="30"/>
        <v>N.A.</v>
      </c>
      <c r="AP41" s="15">
        <f t="shared" si="30"/>
        <v>3797.7054998235626</v>
      </c>
      <c r="AQ41" s="13">
        <f t="shared" si="30"/>
        <v>5716.2610268575245</v>
      </c>
      <c r="AR41" s="14">
        <f t="shared" si="30"/>
        <v>5195.5789857716154</v>
      </c>
    </row>
    <row r="42" spans="1:44" ht="15" customHeight="1" thickBot="1" x14ac:dyDescent="0.3">
      <c r="A42" s="3" t="s">
        <v>15</v>
      </c>
      <c r="B42" s="2">
        <v>755940</v>
      </c>
      <c r="C42" s="2">
        <v>2546030</v>
      </c>
      <c r="D42" s="2"/>
      <c r="E42" s="2"/>
      <c r="F42" s="2"/>
      <c r="G42" s="2"/>
      <c r="H42" s="2">
        <v>344610</v>
      </c>
      <c r="I42" s="2"/>
      <c r="J42" s="2">
        <v>0</v>
      </c>
      <c r="K42" s="2"/>
      <c r="L42" s="1">
        <f t="shared" si="31"/>
        <v>1100550</v>
      </c>
      <c r="M42" s="13">
        <f t="shared" si="31"/>
        <v>2546030</v>
      </c>
      <c r="N42" s="14">
        <f t="shared" si="32"/>
        <v>3646580</v>
      </c>
      <c r="P42" s="3" t="s">
        <v>15</v>
      </c>
      <c r="Q42" s="2">
        <v>293</v>
      </c>
      <c r="R42" s="2">
        <v>661</v>
      </c>
      <c r="S42" s="2">
        <v>0</v>
      </c>
      <c r="T42" s="2">
        <v>0</v>
      </c>
      <c r="U42" s="2">
        <v>0</v>
      </c>
      <c r="V42" s="2">
        <v>0</v>
      </c>
      <c r="W42" s="2">
        <v>1239</v>
      </c>
      <c r="X42" s="2">
        <v>0</v>
      </c>
      <c r="Y42" s="2">
        <v>1416</v>
      </c>
      <c r="Z42" s="2">
        <v>0</v>
      </c>
      <c r="AA42" s="1">
        <f t="shared" si="33"/>
        <v>2948</v>
      </c>
      <c r="AB42" s="13">
        <f t="shared" si="33"/>
        <v>661</v>
      </c>
      <c r="AC42" s="14">
        <f t="shared" si="34"/>
        <v>3609</v>
      </c>
      <c r="AE42" s="3" t="s">
        <v>15</v>
      </c>
      <c r="AF42" s="2">
        <f t="shared" si="35"/>
        <v>2580</v>
      </c>
      <c r="AG42" s="2">
        <f t="shared" si="30"/>
        <v>3851.7851739788198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278.13559322033899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373.32089552238807</v>
      </c>
      <c r="AQ42" s="13">
        <f t="shared" si="30"/>
        <v>3851.7851739788198</v>
      </c>
      <c r="AR42" s="14">
        <f t="shared" si="30"/>
        <v>1010.4128567470214</v>
      </c>
    </row>
    <row r="43" spans="1:44" ht="15" customHeight="1" thickBot="1" x14ac:dyDescent="0.3">
      <c r="A43" s="4" t="s">
        <v>16</v>
      </c>
      <c r="B43" s="2">
        <v>299717053.00000006</v>
      </c>
      <c r="C43" s="2">
        <v>844399425.99999976</v>
      </c>
      <c r="D43" s="2">
        <v>52028176.999999978</v>
      </c>
      <c r="E43" s="2">
        <v>4863960</v>
      </c>
      <c r="F43" s="2">
        <v>8945929.9999999981</v>
      </c>
      <c r="G43" s="2">
        <v>29836450.000000007</v>
      </c>
      <c r="H43" s="2">
        <v>103811826.99999997</v>
      </c>
      <c r="I43" s="2">
        <v>43570622</v>
      </c>
      <c r="J43" s="2">
        <v>0</v>
      </c>
      <c r="K43" s="2"/>
      <c r="L43" s="1">
        <f t="shared" ref="L43" si="36">B43+D43+F43+H43+J43</f>
        <v>464502987</v>
      </c>
      <c r="M43" s="13">
        <f t="shared" ref="M43" si="37">C43+E43+G43+I43+K43</f>
        <v>922670457.99999976</v>
      </c>
      <c r="N43" s="17">
        <f t="shared" ref="N43" si="38">L43+M43</f>
        <v>1387173444.9999998</v>
      </c>
      <c r="P43" s="4" t="s">
        <v>16</v>
      </c>
      <c r="Q43" s="2">
        <v>78160</v>
      </c>
      <c r="R43" s="2">
        <v>146267</v>
      </c>
      <c r="S43" s="2">
        <v>9667</v>
      </c>
      <c r="T43" s="2">
        <v>868</v>
      </c>
      <c r="U43" s="2">
        <v>1875</v>
      </c>
      <c r="V43" s="2">
        <v>5119</v>
      </c>
      <c r="W43" s="2">
        <v>49085</v>
      </c>
      <c r="X43" s="2">
        <v>9110</v>
      </c>
      <c r="Y43" s="2">
        <v>18528</v>
      </c>
      <c r="Z43" s="2">
        <v>0</v>
      </c>
      <c r="AA43" s="1">
        <f t="shared" ref="AA43" si="39">Q43+S43+U43+W43+Y43</f>
        <v>157315</v>
      </c>
      <c r="AB43" s="13">
        <f t="shared" ref="AB43" si="40">R43+T43+V43+X43+Z43</f>
        <v>161364</v>
      </c>
      <c r="AC43" s="17">
        <f t="shared" ref="AC43" si="41">AA43+AB43</f>
        <v>318679</v>
      </c>
      <c r="AE43" s="4" t="s">
        <v>16</v>
      </c>
      <c r="AF43" s="2">
        <f t="shared" si="35"/>
        <v>3834.6603505629487</v>
      </c>
      <c r="AG43" s="2">
        <f t="shared" si="30"/>
        <v>5773.0002392884226</v>
      </c>
      <c r="AH43" s="2">
        <f t="shared" si="30"/>
        <v>5382.0396193234692</v>
      </c>
      <c r="AI43" s="2">
        <f t="shared" si="30"/>
        <v>5603.6405529953918</v>
      </c>
      <c r="AJ43" s="2">
        <f t="shared" si="30"/>
        <v>4771.1626666666652</v>
      </c>
      <c r="AK43" s="2">
        <f t="shared" si="30"/>
        <v>5828.570033209613</v>
      </c>
      <c r="AL43" s="2">
        <f t="shared" si="30"/>
        <v>2114.9399409188136</v>
      </c>
      <c r="AM43" s="2">
        <f t="shared" si="30"/>
        <v>4782.7246981339185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2952.6935575119983</v>
      </c>
      <c r="AQ43" s="13">
        <f t="shared" ref="AQ43" si="43">IFERROR(M43/AB43, "N.A.")</f>
        <v>5717.9448823777284</v>
      </c>
      <c r="AR43" s="14">
        <f t="shared" ref="AR43" si="44">IFERROR(N43/AC43, "N.A.")</f>
        <v>4352.8862742759948</v>
      </c>
    </row>
    <row r="44" spans="1:44" ht="15" customHeight="1" thickBot="1" x14ac:dyDescent="0.3">
      <c r="A44" s="5" t="s">
        <v>0</v>
      </c>
      <c r="B44" s="24">
        <f>B43+C43</f>
        <v>1144116478.9999998</v>
      </c>
      <c r="C44" s="26"/>
      <c r="D44" s="24">
        <f>D43+E43</f>
        <v>56892136.999999978</v>
      </c>
      <c r="E44" s="26"/>
      <c r="F44" s="24">
        <f>F43+G43</f>
        <v>38782380.000000007</v>
      </c>
      <c r="G44" s="26"/>
      <c r="H44" s="24">
        <f>H43+I43</f>
        <v>147382448.99999997</v>
      </c>
      <c r="I44" s="26"/>
      <c r="J44" s="24">
        <f>J43+K43</f>
        <v>0</v>
      </c>
      <c r="K44" s="26"/>
      <c r="L44" s="24">
        <f>L43+M43</f>
        <v>1387173444.9999998</v>
      </c>
      <c r="M44" s="25"/>
      <c r="N44" s="18">
        <f>B44+D44+F44+H44+J44</f>
        <v>1387173444.9999998</v>
      </c>
      <c r="P44" s="5" t="s">
        <v>0</v>
      </c>
      <c r="Q44" s="24">
        <f>Q43+R43</f>
        <v>224427</v>
      </c>
      <c r="R44" s="26"/>
      <c r="S44" s="24">
        <f>S43+T43</f>
        <v>10535</v>
      </c>
      <c r="T44" s="26"/>
      <c r="U44" s="24">
        <f>U43+V43</f>
        <v>6994</v>
      </c>
      <c r="V44" s="26"/>
      <c r="W44" s="24">
        <f>W43+X43</f>
        <v>58195</v>
      </c>
      <c r="X44" s="26"/>
      <c r="Y44" s="24">
        <f>Y43+Z43</f>
        <v>18528</v>
      </c>
      <c r="Z44" s="26"/>
      <c r="AA44" s="24">
        <f>AA43+AB43</f>
        <v>318679</v>
      </c>
      <c r="AB44" s="25"/>
      <c r="AC44" s="18">
        <f>Q44+S44+U44+W44+Y44</f>
        <v>318679</v>
      </c>
      <c r="AE44" s="5" t="s">
        <v>0</v>
      </c>
      <c r="AF44" s="27">
        <f>IFERROR(B44/Q44,"N.A.")</f>
        <v>5097.9448952220537</v>
      </c>
      <c r="AG44" s="28"/>
      <c r="AH44" s="27">
        <f>IFERROR(D44/S44,"N.A.")</f>
        <v>5400.2977693402918</v>
      </c>
      <c r="AI44" s="28"/>
      <c r="AJ44" s="27">
        <f>IFERROR(F44/U44,"N.A.")</f>
        <v>5545.0929368029747</v>
      </c>
      <c r="AK44" s="28"/>
      <c r="AL44" s="27">
        <f>IFERROR(H44/W44,"N.A.")</f>
        <v>2532.5620585960987</v>
      </c>
      <c r="AM44" s="28"/>
      <c r="AN44" s="27">
        <f>IFERROR(J44/Y44,"N.A.")</f>
        <v>0</v>
      </c>
      <c r="AO44" s="28"/>
      <c r="AP44" s="27">
        <f>IFERROR(L44/AA44,"N.A.")</f>
        <v>4352.8862742759948</v>
      </c>
      <c r="AQ44" s="28"/>
      <c r="AR44" s="16">
        <f>IFERROR(N44/AC44, "N.A.")</f>
        <v>4352.8862742759948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6528131.0000000009</v>
      </c>
      <c r="C15" s="2"/>
      <c r="D15" s="2">
        <v>3211069.9999999995</v>
      </c>
      <c r="E15" s="2"/>
      <c r="F15" s="2">
        <v>3922440</v>
      </c>
      <c r="G15" s="2"/>
      <c r="H15" s="2">
        <v>6595999.9999999981</v>
      </c>
      <c r="I15" s="2"/>
      <c r="J15" s="2">
        <v>0</v>
      </c>
      <c r="K15" s="2"/>
      <c r="L15" s="1">
        <f>B15+D15+F15+H15+J15</f>
        <v>20257641</v>
      </c>
      <c r="M15" s="13">
        <f>C15+E15+G15+I15+K15</f>
        <v>0</v>
      </c>
      <c r="N15" s="14">
        <f>L15+M15</f>
        <v>20257641</v>
      </c>
      <c r="P15" s="3" t="s">
        <v>12</v>
      </c>
      <c r="Q15" s="2">
        <v>1803</v>
      </c>
      <c r="R15" s="2">
        <v>0</v>
      </c>
      <c r="S15" s="2">
        <v>1186</v>
      </c>
      <c r="T15" s="2">
        <v>0</v>
      </c>
      <c r="U15" s="2">
        <v>1169</v>
      </c>
      <c r="V15" s="2">
        <v>0</v>
      </c>
      <c r="W15" s="2">
        <v>4191</v>
      </c>
      <c r="X15" s="2">
        <v>0</v>
      </c>
      <c r="Y15" s="2">
        <v>795</v>
      </c>
      <c r="Z15" s="2">
        <v>0</v>
      </c>
      <c r="AA15" s="1">
        <f>Q15+S15+U15+W15+Y15</f>
        <v>9144</v>
      </c>
      <c r="AB15" s="13">
        <f>R15+T15+V15+X15+Z15</f>
        <v>0</v>
      </c>
      <c r="AC15" s="14">
        <f>AA15+AB15</f>
        <v>9144</v>
      </c>
      <c r="AE15" s="3" t="s">
        <v>12</v>
      </c>
      <c r="AF15" s="2">
        <f>IFERROR(B15/Q15, "N.A.")</f>
        <v>3620.7049362174162</v>
      </c>
      <c r="AG15" s="2" t="str">
        <f t="shared" ref="AG15:AR19" si="0">IFERROR(C15/R15, "N.A.")</f>
        <v>N.A.</v>
      </c>
      <c r="AH15" s="2">
        <f t="shared" si="0"/>
        <v>2707.4789207419894</v>
      </c>
      <c r="AI15" s="2" t="str">
        <f t="shared" si="0"/>
        <v>N.A.</v>
      </c>
      <c r="AJ15" s="2">
        <f t="shared" si="0"/>
        <v>3355.3806672369547</v>
      </c>
      <c r="AK15" s="2" t="str">
        <f t="shared" si="0"/>
        <v>N.A.</v>
      </c>
      <c r="AL15" s="2">
        <f t="shared" si="0"/>
        <v>1573.8487234550223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2215.4025590551182</v>
      </c>
      <c r="AQ15" s="13" t="str">
        <f t="shared" si="0"/>
        <v>N.A.</v>
      </c>
      <c r="AR15" s="14">
        <f t="shared" si="0"/>
        <v>2215.4025590551182</v>
      </c>
    </row>
    <row r="16" spans="1:44" ht="15" customHeight="1" thickBot="1" x14ac:dyDescent="0.3">
      <c r="A16" s="3" t="s">
        <v>13</v>
      </c>
      <c r="B16" s="2">
        <v>1252638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1252638</v>
      </c>
      <c r="M16" s="13">
        <f t="shared" si="1"/>
        <v>0</v>
      </c>
      <c r="N16" s="14">
        <f t="shared" ref="N16:N18" si="2">L16+M16</f>
        <v>1252638</v>
      </c>
      <c r="P16" s="3" t="s">
        <v>13</v>
      </c>
      <c r="Q16" s="2">
        <v>616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616</v>
      </c>
      <c r="AB16" s="13">
        <f t="shared" si="3"/>
        <v>0</v>
      </c>
      <c r="AC16" s="14">
        <f t="shared" ref="AC16:AC18" si="4">AA16+AB16</f>
        <v>616</v>
      </c>
      <c r="AE16" s="3" t="s">
        <v>13</v>
      </c>
      <c r="AF16" s="2">
        <f t="shared" ref="AF16:AF19" si="5">IFERROR(B16/Q16, "N.A.")</f>
        <v>2033.5032467532467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2033.5032467532467</v>
      </c>
      <c r="AQ16" s="13" t="str">
        <f t="shared" si="0"/>
        <v>N.A.</v>
      </c>
      <c r="AR16" s="14">
        <f t="shared" si="0"/>
        <v>2033.5032467532467</v>
      </c>
    </row>
    <row r="17" spans="1:44" ht="15" customHeight="1" thickBot="1" x14ac:dyDescent="0.3">
      <c r="A17" s="3" t="s">
        <v>14</v>
      </c>
      <c r="B17" s="2">
        <v>24177849</v>
      </c>
      <c r="C17" s="2">
        <v>32491300.000000004</v>
      </c>
      <c r="D17" s="2">
        <v>4155520</v>
      </c>
      <c r="E17" s="2"/>
      <c r="F17" s="2"/>
      <c r="G17" s="2">
        <v>3572440</v>
      </c>
      <c r="H17" s="2"/>
      <c r="I17" s="2">
        <v>1444875</v>
      </c>
      <c r="J17" s="2">
        <v>0</v>
      </c>
      <c r="K17" s="2"/>
      <c r="L17" s="1">
        <f t="shared" si="1"/>
        <v>28333369</v>
      </c>
      <c r="M17" s="13">
        <f t="shared" si="1"/>
        <v>37508615</v>
      </c>
      <c r="N17" s="14">
        <f t="shared" si="2"/>
        <v>65841984</v>
      </c>
      <c r="P17" s="3" t="s">
        <v>14</v>
      </c>
      <c r="Q17" s="2">
        <v>5961</v>
      </c>
      <c r="R17" s="2">
        <v>5638</v>
      </c>
      <c r="S17" s="2">
        <v>451</v>
      </c>
      <c r="T17" s="2">
        <v>0</v>
      </c>
      <c r="U17" s="2">
        <v>0</v>
      </c>
      <c r="V17" s="2">
        <v>994</v>
      </c>
      <c r="W17" s="2">
        <v>0</v>
      </c>
      <c r="X17" s="2">
        <v>497</v>
      </c>
      <c r="Y17" s="2">
        <v>1564</v>
      </c>
      <c r="Z17" s="2">
        <v>0</v>
      </c>
      <c r="AA17" s="1">
        <f t="shared" si="3"/>
        <v>7976</v>
      </c>
      <c r="AB17" s="13">
        <f t="shared" si="3"/>
        <v>7129</v>
      </c>
      <c r="AC17" s="14">
        <f t="shared" si="4"/>
        <v>15105</v>
      </c>
      <c r="AE17" s="3" t="s">
        <v>14</v>
      </c>
      <c r="AF17" s="2">
        <f t="shared" si="5"/>
        <v>4056.0055359838952</v>
      </c>
      <c r="AG17" s="2">
        <f t="shared" si="0"/>
        <v>5762.9123802766944</v>
      </c>
      <c r="AH17" s="2">
        <f t="shared" si="0"/>
        <v>9214.0133037694013</v>
      </c>
      <c r="AI17" s="2" t="str">
        <f t="shared" si="0"/>
        <v>N.A.</v>
      </c>
      <c r="AJ17" s="2" t="str">
        <f t="shared" si="0"/>
        <v>N.A.</v>
      </c>
      <c r="AK17" s="2">
        <f t="shared" si="0"/>
        <v>3594.0040241448692</v>
      </c>
      <c r="AL17" s="2" t="str">
        <f t="shared" si="0"/>
        <v>N.A.</v>
      </c>
      <c r="AM17" s="2">
        <f t="shared" si="0"/>
        <v>2907.1931589537226</v>
      </c>
      <c r="AN17" s="2">
        <f t="shared" si="0"/>
        <v>0</v>
      </c>
      <c r="AO17" s="2" t="str">
        <f t="shared" si="0"/>
        <v>N.A.</v>
      </c>
      <c r="AP17" s="15">
        <f t="shared" si="0"/>
        <v>3552.3281093279838</v>
      </c>
      <c r="AQ17" s="13">
        <f t="shared" si="0"/>
        <v>5261.413241688876</v>
      </c>
      <c r="AR17" s="14">
        <f t="shared" si="0"/>
        <v>4358.9529294935455</v>
      </c>
    </row>
    <row r="18" spans="1:44" ht="15" customHeight="1" thickBot="1" x14ac:dyDescent="0.3">
      <c r="A18" s="3" t="s">
        <v>15</v>
      </c>
      <c r="B18" s="2">
        <v>5143301</v>
      </c>
      <c r="C18" s="2">
        <v>6111973</v>
      </c>
      <c r="D18" s="2"/>
      <c r="E18" s="2"/>
      <c r="F18" s="2"/>
      <c r="G18" s="2">
        <v>634576</v>
      </c>
      <c r="H18" s="2">
        <v>1562112</v>
      </c>
      <c r="I18" s="2"/>
      <c r="J18" s="2">
        <v>0</v>
      </c>
      <c r="K18" s="2"/>
      <c r="L18" s="1">
        <f t="shared" si="1"/>
        <v>6705413</v>
      </c>
      <c r="M18" s="13">
        <f t="shared" si="1"/>
        <v>6746549</v>
      </c>
      <c r="N18" s="14">
        <f t="shared" si="2"/>
        <v>13451962</v>
      </c>
      <c r="P18" s="3" t="s">
        <v>15</v>
      </c>
      <c r="Q18" s="2">
        <v>1478</v>
      </c>
      <c r="R18" s="2">
        <v>1033</v>
      </c>
      <c r="S18" s="2">
        <v>0</v>
      </c>
      <c r="T18" s="2">
        <v>0</v>
      </c>
      <c r="U18" s="2">
        <v>0</v>
      </c>
      <c r="V18" s="2">
        <v>451</v>
      </c>
      <c r="W18" s="2">
        <v>2917</v>
      </c>
      <c r="X18" s="2">
        <v>0</v>
      </c>
      <c r="Y18" s="2">
        <v>1207</v>
      </c>
      <c r="Z18" s="2">
        <v>0</v>
      </c>
      <c r="AA18" s="1">
        <f t="shared" si="3"/>
        <v>5602</v>
      </c>
      <c r="AB18" s="13">
        <f t="shared" si="3"/>
        <v>1484</v>
      </c>
      <c r="AC18" s="17">
        <f t="shared" si="4"/>
        <v>7086</v>
      </c>
      <c r="AE18" s="3" t="s">
        <v>15</v>
      </c>
      <c r="AF18" s="2">
        <f t="shared" si="5"/>
        <v>3479.9059539918808</v>
      </c>
      <c r="AG18" s="2">
        <f t="shared" si="0"/>
        <v>5916.7212003872219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1407.0421286031042</v>
      </c>
      <c r="AL18" s="2">
        <f t="shared" si="0"/>
        <v>535.5200548508742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1196.9676901106748</v>
      </c>
      <c r="AQ18" s="13">
        <f t="shared" si="0"/>
        <v>4546.1920485175206</v>
      </c>
      <c r="AR18" s="14">
        <f t="shared" si="0"/>
        <v>1898.3858312164832</v>
      </c>
    </row>
    <row r="19" spans="1:44" ht="15" customHeight="1" thickBot="1" x14ac:dyDescent="0.3">
      <c r="A19" s="4" t="s">
        <v>16</v>
      </c>
      <c r="B19" s="2">
        <v>37101919</v>
      </c>
      <c r="C19" s="2">
        <v>38603273.000000007</v>
      </c>
      <c r="D19" s="2">
        <v>7366590</v>
      </c>
      <c r="E19" s="2"/>
      <c r="F19" s="2">
        <v>3922440</v>
      </c>
      <c r="G19" s="2">
        <v>4207016</v>
      </c>
      <c r="H19" s="2">
        <v>8158112.0000000009</v>
      </c>
      <c r="I19" s="2">
        <v>1444875</v>
      </c>
      <c r="J19" s="2">
        <v>0</v>
      </c>
      <c r="K19" s="2"/>
      <c r="L19" s="1">
        <f t="shared" ref="L19" si="6">B19+D19+F19+H19+J19</f>
        <v>56549061</v>
      </c>
      <c r="M19" s="13">
        <f t="shared" ref="M19" si="7">C19+E19+G19+I19+K19</f>
        <v>44255164.000000007</v>
      </c>
      <c r="N19" s="17">
        <f t="shared" ref="N19" si="8">L19+M19</f>
        <v>100804225</v>
      </c>
      <c r="P19" s="4" t="s">
        <v>16</v>
      </c>
      <c r="Q19" s="2">
        <v>9858</v>
      </c>
      <c r="R19" s="2">
        <v>6671</v>
      </c>
      <c r="S19" s="2">
        <v>1637</v>
      </c>
      <c r="T19" s="2">
        <v>0</v>
      </c>
      <c r="U19" s="2">
        <v>1169</v>
      </c>
      <c r="V19" s="2">
        <v>1445</v>
      </c>
      <c r="W19" s="2">
        <v>7108</v>
      </c>
      <c r="X19" s="2">
        <v>497</v>
      </c>
      <c r="Y19" s="2">
        <v>3566</v>
      </c>
      <c r="Z19" s="2">
        <v>0</v>
      </c>
      <c r="AA19" s="1">
        <f t="shared" ref="AA19" si="9">Q19+S19+U19+W19+Y19</f>
        <v>23338</v>
      </c>
      <c r="AB19" s="13">
        <f t="shared" ref="AB19" si="10">R19+T19+V19+X19+Z19</f>
        <v>8613</v>
      </c>
      <c r="AC19" s="14">
        <f t="shared" ref="AC19" si="11">AA19+AB19</f>
        <v>31951</v>
      </c>
      <c r="AE19" s="4" t="s">
        <v>16</v>
      </c>
      <c r="AF19" s="2">
        <f t="shared" si="5"/>
        <v>3763.6355244471497</v>
      </c>
      <c r="AG19" s="2">
        <f t="shared" si="0"/>
        <v>5786.7295757757465</v>
      </c>
      <c r="AH19" s="2">
        <f t="shared" si="0"/>
        <v>4500.054978619426</v>
      </c>
      <c r="AI19" s="2" t="str">
        <f t="shared" si="0"/>
        <v>N.A.</v>
      </c>
      <c r="AJ19" s="2">
        <f t="shared" si="0"/>
        <v>3355.3806672369547</v>
      </c>
      <c r="AK19" s="2">
        <f t="shared" si="0"/>
        <v>2911.4297577854672</v>
      </c>
      <c r="AL19" s="2">
        <f t="shared" si="0"/>
        <v>1147.7366347777154</v>
      </c>
      <c r="AM19" s="2">
        <f t="shared" si="0"/>
        <v>2907.1931589537226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2423.046576399006</v>
      </c>
      <c r="AQ19" s="13">
        <f t="shared" ref="AQ19" si="13">IFERROR(M19/AB19, "N.A.")</f>
        <v>5138.1822825960762</v>
      </c>
      <c r="AR19" s="14">
        <f t="shared" ref="AR19" si="14">IFERROR(N19/AC19, "N.A.")</f>
        <v>3154.9630684485619</v>
      </c>
    </row>
    <row r="20" spans="1:44" ht="15" customHeight="1" thickBot="1" x14ac:dyDescent="0.3">
      <c r="A20" s="5" t="s">
        <v>0</v>
      </c>
      <c r="B20" s="24">
        <f>B19+C19</f>
        <v>75705192</v>
      </c>
      <c r="C20" s="26"/>
      <c r="D20" s="24">
        <f>D19+E19</f>
        <v>7366590</v>
      </c>
      <c r="E20" s="26"/>
      <c r="F20" s="24">
        <f>F19+G19</f>
        <v>8129456</v>
      </c>
      <c r="G20" s="26"/>
      <c r="H20" s="24">
        <f>H19+I19</f>
        <v>9602987</v>
      </c>
      <c r="I20" s="26"/>
      <c r="J20" s="24">
        <f>J19+K19</f>
        <v>0</v>
      </c>
      <c r="K20" s="26"/>
      <c r="L20" s="24">
        <f>L19+M19</f>
        <v>100804225</v>
      </c>
      <c r="M20" s="25"/>
      <c r="N20" s="18">
        <f>B20+D20+F20+H20+J20</f>
        <v>100804225</v>
      </c>
      <c r="P20" s="5" t="s">
        <v>0</v>
      </c>
      <c r="Q20" s="24">
        <f>Q19+R19</f>
        <v>16529</v>
      </c>
      <c r="R20" s="26"/>
      <c r="S20" s="24">
        <f>S19+T19</f>
        <v>1637</v>
      </c>
      <c r="T20" s="26"/>
      <c r="U20" s="24">
        <f>U19+V19</f>
        <v>2614</v>
      </c>
      <c r="V20" s="26"/>
      <c r="W20" s="24">
        <f>W19+X19</f>
        <v>7605</v>
      </c>
      <c r="X20" s="26"/>
      <c r="Y20" s="24">
        <f>Y19+Z19</f>
        <v>3566</v>
      </c>
      <c r="Z20" s="26"/>
      <c r="AA20" s="24">
        <f>AA19+AB19</f>
        <v>31951</v>
      </c>
      <c r="AB20" s="26"/>
      <c r="AC20" s="19">
        <f>Q20+S20+U20+W20+Y20</f>
        <v>31951</v>
      </c>
      <c r="AE20" s="5" t="s">
        <v>0</v>
      </c>
      <c r="AF20" s="27">
        <f>IFERROR(B20/Q20,"N.A.")</f>
        <v>4580.1435053542255</v>
      </c>
      <c r="AG20" s="28"/>
      <c r="AH20" s="27">
        <f>IFERROR(D20/S20,"N.A.")</f>
        <v>4500.054978619426</v>
      </c>
      <c r="AI20" s="28"/>
      <c r="AJ20" s="27">
        <f>IFERROR(F20/U20,"N.A.")</f>
        <v>3109.9678653404744</v>
      </c>
      <c r="AK20" s="28"/>
      <c r="AL20" s="27">
        <f>IFERROR(H20/W20,"N.A.")</f>
        <v>1262.7201840894149</v>
      </c>
      <c r="AM20" s="28"/>
      <c r="AN20" s="27">
        <f>IFERROR(J20/Y20,"N.A.")</f>
        <v>0</v>
      </c>
      <c r="AO20" s="28"/>
      <c r="AP20" s="27">
        <f>IFERROR(L20/AA20,"N.A.")</f>
        <v>3154.9630684485619</v>
      </c>
      <c r="AQ20" s="28"/>
      <c r="AR20" s="16">
        <f>IFERROR(N20/AC20, "N.A.")</f>
        <v>3154.9630684485619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6258736.0000000009</v>
      </c>
      <c r="C27" s="2"/>
      <c r="D27" s="2">
        <v>3211069.9999999995</v>
      </c>
      <c r="E27" s="2"/>
      <c r="F27" s="2">
        <v>2590800</v>
      </c>
      <c r="G27" s="2"/>
      <c r="H27" s="2">
        <v>4118715.0000000005</v>
      </c>
      <c r="I27" s="2"/>
      <c r="J27" s="2">
        <v>0</v>
      </c>
      <c r="K27" s="2"/>
      <c r="L27" s="1">
        <f>B27+D27+F27+H27+J27</f>
        <v>16179321</v>
      </c>
      <c r="M27" s="13">
        <f>C27+E27+G27+I27+K27</f>
        <v>0</v>
      </c>
      <c r="N27" s="14">
        <f>L27+M27</f>
        <v>16179321</v>
      </c>
      <c r="P27" s="3" t="s">
        <v>12</v>
      </c>
      <c r="Q27" s="2">
        <v>1445</v>
      </c>
      <c r="R27" s="2">
        <v>0</v>
      </c>
      <c r="S27" s="2">
        <v>1186</v>
      </c>
      <c r="T27" s="2">
        <v>0</v>
      </c>
      <c r="U27" s="2">
        <v>735</v>
      </c>
      <c r="V27" s="2">
        <v>0</v>
      </c>
      <c r="W27" s="2">
        <v>1802</v>
      </c>
      <c r="X27" s="2">
        <v>0</v>
      </c>
      <c r="Y27" s="2">
        <v>225</v>
      </c>
      <c r="Z27" s="2">
        <v>0</v>
      </c>
      <c r="AA27" s="1">
        <f>Q27+S27+U27+W27+Y27</f>
        <v>5393</v>
      </c>
      <c r="AB27" s="13">
        <f>R27+T27+V27+X27+Z27</f>
        <v>0</v>
      </c>
      <c r="AC27" s="14">
        <f>AA27+AB27</f>
        <v>5393</v>
      </c>
      <c r="AE27" s="3" t="s">
        <v>12</v>
      </c>
      <c r="AF27" s="2">
        <f>IFERROR(B27/Q27, "N.A.")</f>
        <v>4331.3051903114192</v>
      </c>
      <c r="AG27" s="2" t="str">
        <f t="shared" ref="AG27:AR31" si="15">IFERROR(C27/R27, "N.A.")</f>
        <v>N.A.</v>
      </c>
      <c r="AH27" s="2">
        <f t="shared" si="15"/>
        <v>2707.4789207419894</v>
      </c>
      <c r="AI27" s="2" t="str">
        <f t="shared" si="15"/>
        <v>N.A.</v>
      </c>
      <c r="AJ27" s="2">
        <f t="shared" si="15"/>
        <v>3524.8979591836733</v>
      </c>
      <c r="AK27" s="2" t="str">
        <f t="shared" si="15"/>
        <v>N.A.</v>
      </c>
      <c r="AL27" s="2">
        <f t="shared" si="15"/>
        <v>2285.6354051054386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3000.059521602077</v>
      </c>
      <c r="AQ27" s="13" t="str">
        <f t="shared" si="15"/>
        <v>N.A.</v>
      </c>
      <c r="AR27" s="14">
        <f t="shared" si="15"/>
        <v>3000.059521602077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17344400</v>
      </c>
      <c r="C29" s="2">
        <v>24874400.000000004</v>
      </c>
      <c r="D29" s="2">
        <v>4155520</v>
      </c>
      <c r="E29" s="2"/>
      <c r="F29" s="2"/>
      <c r="G29" s="2">
        <v>3572440</v>
      </c>
      <c r="H29" s="2"/>
      <c r="I29" s="2">
        <v>1444875</v>
      </c>
      <c r="J29" s="2">
        <v>0</v>
      </c>
      <c r="K29" s="2"/>
      <c r="L29" s="1">
        <f t="shared" si="16"/>
        <v>21499920</v>
      </c>
      <c r="M29" s="13">
        <f t="shared" si="16"/>
        <v>29891715.000000004</v>
      </c>
      <c r="N29" s="14">
        <f t="shared" si="17"/>
        <v>51391635</v>
      </c>
      <c r="P29" s="3" t="s">
        <v>14</v>
      </c>
      <c r="Q29" s="2">
        <v>3350</v>
      </c>
      <c r="R29" s="2">
        <v>3892</v>
      </c>
      <c r="S29" s="2">
        <v>451</v>
      </c>
      <c r="T29" s="2">
        <v>0</v>
      </c>
      <c r="U29" s="2">
        <v>0</v>
      </c>
      <c r="V29" s="2">
        <v>994</v>
      </c>
      <c r="W29" s="2">
        <v>0</v>
      </c>
      <c r="X29" s="2">
        <v>497</v>
      </c>
      <c r="Y29" s="2">
        <v>570</v>
      </c>
      <c r="Z29" s="2">
        <v>0</v>
      </c>
      <c r="AA29" s="1">
        <f t="shared" si="18"/>
        <v>4371</v>
      </c>
      <c r="AB29" s="13">
        <f t="shared" si="18"/>
        <v>5383</v>
      </c>
      <c r="AC29" s="14">
        <f t="shared" si="19"/>
        <v>9754</v>
      </c>
      <c r="AE29" s="3" t="s">
        <v>14</v>
      </c>
      <c r="AF29" s="2">
        <f t="shared" si="20"/>
        <v>5177.4328358208959</v>
      </c>
      <c r="AG29" s="2">
        <f t="shared" si="15"/>
        <v>6391.1613566289834</v>
      </c>
      <c r="AH29" s="2">
        <f t="shared" si="15"/>
        <v>9214.0133037694013</v>
      </c>
      <c r="AI29" s="2" t="str">
        <f t="shared" si="15"/>
        <v>N.A.</v>
      </c>
      <c r="AJ29" s="2" t="str">
        <f t="shared" si="15"/>
        <v>N.A.</v>
      </c>
      <c r="AK29" s="2">
        <f t="shared" si="15"/>
        <v>3594.0040241448692</v>
      </c>
      <c r="AL29" s="2" t="str">
        <f t="shared" si="15"/>
        <v>N.A.</v>
      </c>
      <c r="AM29" s="2">
        <f t="shared" si="15"/>
        <v>2907.1931589537226</v>
      </c>
      <c r="AN29" s="2">
        <f t="shared" si="15"/>
        <v>0</v>
      </c>
      <c r="AO29" s="2" t="str">
        <f t="shared" si="15"/>
        <v>N.A.</v>
      </c>
      <c r="AP29" s="15">
        <f t="shared" si="15"/>
        <v>4918.764584763212</v>
      </c>
      <c r="AQ29" s="13">
        <f t="shared" si="15"/>
        <v>5552.9843953185964</v>
      </c>
      <c r="AR29" s="14">
        <f t="shared" si="15"/>
        <v>5268.7753742054538</v>
      </c>
    </row>
    <row r="30" spans="1:44" ht="15" customHeight="1" thickBot="1" x14ac:dyDescent="0.3">
      <c r="A30" s="3" t="s">
        <v>15</v>
      </c>
      <c r="B30" s="2">
        <v>5143301</v>
      </c>
      <c r="C30" s="2">
        <v>4563973</v>
      </c>
      <c r="D30" s="2"/>
      <c r="E30" s="2"/>
      <c r="F30" s="2"/>
      <c r="G30" s="2">
        <v>634576</v>
      </c>
      <c r="H30" s="2">
        <v>1562112</v>
      </c>
      <c r="I30" s="2"/>
      <c r="J30" s="2">
        <v>0</v>
      </c>
      <c r="K30" s="2"/>
      <c r="L30" s="1">
        <f t="shared" si="16"/>
        <v>6705413</v>
      </c>
      <c r="M30" s="13">
        <f t="shared" si="16"/>
        <v>5198549</v>
      </c>
      <c r="N30" s="14">
        <f t="shared" si="17"/>
        <v>11903962</v>
      </c>
      <c r="P30" s="3" t="s">
        <v>15</v>
      </c>
      <c r="Q30" s="2">
        <v>1478</v>
      </c>
      <c r="R30" s="2">
        <v>583</v>
      </c>
      <c r="S30" s="2">
        <v>0</v>
      </c>
      <c r="T30" s="2">
        <v>0</v>
      </c>
      <c r="U30" s="2">
        <v>0</v>
      </c>
      <c r="V30" s="2">
        <v>451</v>
      </c>
      <c r="W30" s="2">
        <v>2917</v>
      </c>
      <c r="X30" s="2">
        <v>0</v>
      </c>
      <c r="Y30" s="2">
        <v>799</v>
      </c>
      <c r="Z30" s="2">
        <v>0</v>
      </c>
      <c r="AA30" s="1">
        <f t="shared" si="18"/>
        <v>5194</v>
      </c>
      <c r="AB30" s="13">
        <f t="shared" si="18"/>
        <v>1034</v>
      </c>
      <c r="AC30" s="17">
        <f t="shared" si="19"/>
        <v>6228</v>
      </c>
      <c r="AE30" s="3" t="s">
        <v>15</v>
      </c>
      <c r="AF30" s="2">
        <f t="shared" si="20"/>
        <v>3479.9059539918808</v>
      </c>
      <c r="AG30" s="2">
        <f t="shared" si="15"/>
        <v>7828.4271012006857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1407.0421286031042</v>
      </c>
      <c r="AL30" s="2">
        <f t="shared" si="15"/>
        <v>535.5200548508742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1290.9921062764729</v>
      </c>
      <c r="AQ30" s="13">
        <f t="shared" si="15"/>
        <v>5027.6102514506774</v>
      </c>
      <c r="AR30" s="14">
        <f t="shared" si="15"/>
        <v>1911.3619139370585</v>
      </c>
    </row>
    <row r="31" spans="1:44" ht="15" customHeight="1" thickBot="1" x14ac:dyDescent="0.3">
      <c r="A31" s="4" t="s">
        <v>16</v>
      </c>
      <c r="B31" s="2">
        <v>28746437.000000011</v>
      </c>
      <c r="C31" s="2">
        <v>29438372.999999996</v>
      </c>
      <c r="D31" s="2">
        <v>7366590</v>
      </c>
      <c r="E31" s="2"/>
      <c r="F31" s="2">
        <v>2590800</v>
      </c>
      <c r="G31" s="2">
        <v>4207016</v>
      </c>
      <c r="H31" s="2">
        <v>5680827.0000000019</v>
      </c>
      <c r="I31" s="2">
        <v>1444875</v>
      </c>
      <c r="J31" s="2">
        <v>0</v>
      </c>
      <c r="K31" s="2"/>
      <c r="L31" s="1">
        <f t="shared" ref="L31" si="21">B31+D31+F31+H31+J31</f>
        <v>44384654.000000015</v>
      </c>
      <c r="M31" s="13">
        <f t="shared" ref="M31" si="22">C31+E31+G31+I31+K31</f>
        <v>35090264</v>
      </c>
      <c r="N31" s="17">
        <f t="shared" ref="N31" si="23">L31+M31</f>
        <v>79474918.000000015</v>
      </c>
      <c r="P31" s="4" t="s">
        <v>16</v>
      </c>
      <c r="Q31" s="2">
        <v>6273</v>
      </c>
      <c r="R31" s="2">
        <v>4475</v>
      </c>
      <c r="S31" s="2">
        <v>1637</v>
      </c>
      <c r="T31" s="2">
        <v>0</v>
      </c>
      <c r="U31" s="2">
        <v>735</v>
      </c>
      <c r="V31" s="2">
        <v>1445</v>
      </c>
      <c r="W31" s="2">
        <v>4719</v>
      </c>
      <c r="X31" s="2">
        <v>497</v>
      </c>
      <c r="Y31" s="2">
        <v>1594</v>
      </c>
      <c r="Z31" s="2">
        <v>0</v>
      </c>
      <c r="AA31" s="1">
        <f t="shared" ref="AA31" si="24">Q31+S31+U31+W31+Y31</f>
        <v>14958</v>
      </c>
      <c r="AB31" s="13">
        <f t="shared" ref="AB31" si="25">R31+T31+V31+X31+Z31</f>
        <v>6417</v>
      </c>
      <c r="AC31" s="14">
        <f t="shared" ref="AC31" si="26">AA31+AB31</f>
        <v>21375</v>
      </c>
      <c r="AE31" s="4" t="s">
        <v>16</v>
      </c>
      <c r="AF31" s="2">
        <f t="shared" si="20"/>
        <v>4582.5660768372409</v>
      </c>
      <c r="AG31" s="2">
        <f t="shared" si="15"/>
        <v>6578.4073743016752</v>
      </c>
      <c r="AH31" s="2">
        <f t="shared" si="15"/>
        <v>4500.054978619426</v>
      </c>
      <c r="AI31" s="2" t="str">
        <f t="shared" si="15"/>
        <v>N.A.</v>
      </c>
      <c r="AJ31" s="2">
        <f t="shared" si="15"/>
        <v>3524.8979591836733</v>
      </c>
      <c r="AK31" s="2">
        <f t="shared" si="15"/>
        <v>2911.4297577854672</v>
      </c>
      <c r="AL31" s="2">
        <f t="shared" si="15"/>
        <v>1203.8200890019075</v>
      </c>
      <c r="AM31" s="2">
        <f t="shared" si="15"/>
        <v>2907.1931589537226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2967.2853322636724</v>
      </c>
      <c r="AQ31" s="13">
        <f t="shared" ref="AQ31" si="28">IFERROR(M31/AB31, "N.A.")</f>
        <v>5468.3285024154593</v>
      </c>
      <c r="AR31" s="14">
        <f t="shared" ref="AR31" si="29">IFERROR(N31/AC31, "N.A.")</f>
        <v>3718.1248187134511</v>
      </c>
    </row>
    <row r="32" spans="1:44" ht="15" customHeight="1" thickBot="1" x14ac:dyDescent="0.3">
      <c r="A32" s="5" t="s">
        <v>0</v>
      </c>
      <c r="B32" s="24">
        <f>B31+C31</f>
        <v>58184810.000000007</v>
      </c>
      <c r="C32" s="26"/>
      <c r="D32" s="24">
        <f>D31+E31</f>
        <v>7366590</v>
      </c>
      <c r="E32" s="26"/>
      <c r="F32" s="24">
        <f>F31+G31</f>
        <v>6797816</v>
      </c>
      <c r="G32" s="26"/>
      <c r="H32" s="24">
        <f>H31+I31</f>
        <v>7125702.0000000019</v>
      </c>
      <c r="I32" s="26"/>
      <c r="J32" s="24">
        <f>J31+K31</f>
        <v>0</v>
      </c>
      <c r="K32" s="26"/>
      <c r="L32" s="24">
        <f>L31+M31</f>
        <v>79474918.000000015</v>
      </c>
      <c r="M32" s="25"/>
      <c r="N32" s="18">
        <f>B32+D32+F32+H32+J32</f>
        <v>79474918</v>
      </c>
      <c r="P32" s="5" t="s">
        <v>0</v>
      </c>
      <c r="Q32" s="24">
        <f>Q31+R31</f>
        <v>10748</v>
      </c>
      <c r="R32" s="26"/>
      <c r="S32" s="24">
        <f>S31+T31</f>
        <v>1637</v>
      </c>
      <c r="T32" s="26"/>
      <c r="U32" s="24">
        <f>U31+V31</f>
        <v>2180</v>
      </c>
      <c r="V32" s="26"/>
      <c r="W32" s="24">
        <f>W31+X31</f>
        <v>5216</v>
      </c>
      <c r="X32" s="26"/>
      <c r="Y32" s="24">
        <f>Y31+Z31</f>
        <v>1594</v>
      </c>
      <c r="Z32" s="26"/>
      <c r="AA32" s="24">
        <f>AA31+AB31</f>
        <v>21375</v>
      </c>
      <c r="AB32" s="26"/>
      <c r="AC32" s="19">
        <f>Q32+S32+U32+W32+Y32</f>
        <v>21375</v>
      </c>
      <c r="AE32" s="5" t="s">
        <v>0</v>
      </c>
      <c r="AF32" s="27">
        <f>IFERROR(B32/Q32,"N.A.")</f>
        <v>5413.5476367696319</v>
      </c>
      <c r="AG32" s="28"/>
      <c r="AH32" s="27">
        <f>IFERROR(D32/S32,"N.A.")</f>
        <v>4500.054978619426</v>
      </c>
      <c r="AI32" s="28"/>
      <c r="AJ32" s="27">
        <f>IFERROR(F32/U32,"N.A.")</f>
        <v>3118.264220183486</v>
      </c>
      <c r="AK32" s="28"/>
      <c r="AL32" s="27">
        <f>IFERROR(H32/W32,"N.A.")</f>
        <v>1366.1238496932519</v>
      </c>
      <c r="AM32" s="28"/>
      <c r="AN32" s="27">
        <f>IFERROR(J32/Y32,"N.A.")</f>
        <v>0</v>
      </c>
      <c r="AO32" s="28"/>
      <c r="AP32" s="27">
        <f>IFERROR(L32/AA32,"N.A.")</f>
        <v>3718.1248187134511</v>
      </c>
      <c r="AQ32" s="28"/>
      <c r="AR32" s="16">
        <f>IFERROR(N32/AC32, "N.A.")</f>
        <v>3718.1248187134502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269395</v>
      </c>
      <c r="C39" s="2"/>
      <c r="D39" s="2"/>
      <c r="E39" s="2"/>
      <c r="F39" s="2">
        <v>1331640</v>
      </c>
      <c r="G39" s="2"/>
      <c r="H39" s="2">
        <v>2477285</v>
      </c>
      <c r="I39" s="2"/>
      <c r="J39" s="2">
        <v>0</v>
      </c>
      <c r="K39" s="2"/>
      <c r="L39" s="1">
        <f>B39+D39+F39+H39+J39</f>
        <v>4078320</v>
      </c>
      <c r="M39" s="13">
        <f>C39+E39+G39+I39+K39</f>
        <v>0</v>
      </c>
      <c r="N39" s="14">
        <f>L39+M39</f>
        <v>4078320</v>
      </c>
      <c r="P39" s="3" t="s">
        <v>12</v>
      </c>
      <c r="Q39" s="2">
        <v>358</v>
      </c>
      <c r="R39" s="2">
        <v>0</v>
      </c>
      <c r="S39" s="2">
        <v>0</v>
      </c>
      <c r="T39" s="2">
        <v>0</v>
      </c>
      <c r="U39" s="2">
        <v>434</v>
      </c>
      <c r="V39" s="2">
        <v>0</v>
      </c>
      <c r="W39" s="2">
        <v>2389</v>
      </c>
      <c r="X39" s="2">
        <v>0</v>
      </c>
      <c r="Y39" s="2">
        <v>570</v>
      </c>
      <c r="Z39" s="2">
        <v>0</v>
      </c>
      <c r="AA39" s="1">
        <f>Q39+S39+U39+W39+Y39</f>
        <v>3751</v>
      </c>
      <c r="AB39" s="13">
        <f>R39+T39+V39+X39+Z39</f>
        <v>0</v>
      </c>
      <c r="AC39" s="14">
        <f>AA39+AB39</f>
        <v>3751</v>
      </c>
      <c r="AE39" s="3" t="s">
        <v>12</v>
      </c>
      <c r="AF39" s="2">
        <f>IFERROR(B39/Q39, "N.A.")</f>
        <v>752.5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3068.294930875576</v>
      </c>
      <c r="AK39" s="2" t="str">
        <f t="shared" si="30"/>
        <v>N.A.</v>
      </c>
      <c r="AL39" s="2">
        <f t="shared" si="30"/>
        <v>1036.9547928003349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1087.2620634497468</v>
      </c>
      <c r="AQ39" s="13" t="str">
        <f t="shared" si="30"/>
        <v>N.A.</v>
      </c>
      <c r="AR39" s="14">
        <f t="shared" si="30"/>
        <v>1087.2620634497468</v>
      </c>
    </row>
    <row r="40" spans="1:44" ht="15" customHeight="1" thickBot="1" x14ac:dyDescent="0.3">
      <c r="A40" s="3" t="s">
        <v>13</v>
      </c>
      <c r="B40" s="2">
        <v>1252638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1252638</v>
      </c>
      <c r="M40" s="13">
        <f t="shared" si="31"/>
        <v>0</v>
      </c>
      <c r="N40" s="14">
        <f t="shared" ref="N40:N42" si="32">L40+M40</f>
        <v>1252638</v>
      </c>
      <c r="P40" s="3" t="s">
        <v>13</v>
      </c>
      <c r="Q40" s="2">
        <v>616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616</v>
      </c>
      <c r="AB40" s="13">
        <f t="shared" si="33"/>
        <v>0</v>
      </c>
      <c r="AC40" s="14">
        <f t="shared" ref="AC40:AC42" si="34">AA40+AB40</f>
        <v>616</v>
      </c>
      <c r="AE40" s="3" t="s">
        <v>13</v>
      </c>
      <c r="AF40" s="2">
        <f t="shared" ref="AF40:AF43" si="35">IFERROR(B40/Q40, "N.A.")</f>
        <v>2033.5032467532467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2033.5032467532467</v>
      </c>
      <c r="AQ40" s="13" t="str">
        <f t="shared" si="30"/>
        <v>N.A.</v>
      </c>
      <c r="AR40" s="14">
        <f t="shared" si="30"/>
        <v>2033.5032467532467</v>
      </c>
    </row>
    <row r="41" spans="1:44" ht="15" customHeight="1" thickBot="1" x14ac:dyDescent="0.3">
      <c r="A41" s="3" t="s">
        <v>14</v>
      </c>
      <c r="B41" s="2">
        <v>6833449</v>
      </c>
      <c r="C41" s="2">
        <v>7616899.9999999991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6833449</v>
      </c>
      <c r="M41" s="13">
        <f t="shared" si="31"/>
        <v>7616899.9999999991</v>
      </c>
      <c r="N41" s="14">
        <f t="shared" si="32"/>
        <v>14450349</v>
      </c>
      <c r="P41" s="3" t="s">
        <v>14</v>
      </c>
      <c r="Q41" s="2">
        <v>2611</v>
      </c>
      <c r="R41" s="2">
        <v>1746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994</v>
      </c>
      <c r="Z41" s="2">
        <v>0</v>
      </c>
      <c r="AA41" s="1">
        <f t="shared" si="33"/>
        <v>3605</v>
      </c>
      <c r="AB41" s="13">
        <f t="shared" si="33"/>
        <v>1746</v>
      </c>
      <c r="AC41" s="14">
        <f t="shared" si="34"/>
        <v>5351</v>
      </c>
      <c r="AE41" s="3" t="s">
        <v>14</v>
      </c>
      <c r="AF41" s="2">
        <f t="shared" si="35"/>
        <v>2617.176943699732</v>
      </c>
      <c r="AG41" s="2">
        <f t="shared" si="30"/>
        <v>4362.485681557846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1895.5475728155341</v>
      </c>
      <c r="AQ41" s="13">
        <f t="shared" si="30"/>
        <v>4362.485681557846</v>
      </c>
      <c r="AR41" s="14">
        <f t="shared" si="30"/>
        <v>2700.4950476546442</v>
      </c>
    </row>
    <row r="42" spans="1:44" ht="15" customHeight="1" thickBot="1" x14ac:dyDescent="0.3">
      <c r="A42" s="3" t="s">
        <v>15</v>
      </c>
      <c r="B42" s="2"/>
      <c r="C42" s="2">
        <v>1548000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1548000</v>
      </c>
      <c r="N42" s="14">
        <f t="shared" si="32"/>
        <v>1548000</v>
      </c>
      <c r="P42" s="3" t="s">
        <v>15</v>
      </c>
      <c r="Q42" s="2">
        <v>0</v>
      </c>
      <c r="R42" s="2">
        <v>450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408</v>
      </c>
      <c r="Z42" s="2">
        <v>0</v>
      </c>
      <c r="AA42" s="1">
        <f t="shared" si="33"/>
        <v>408</v>
      </c>
      <c r="AB42" s="13">
        <f t="shared" si="33"/>
        <v>450</v>
      </c>
      <c r="AC42" s="14">
        <f t="shared" si="34"/>
        <v>858</v>
      </c>
      <c r="AE42" s="3" t="s">
        <v>15</v>
      </c>
      <c r="AF42" s="2" t="str">
        <f t="shared" si="35"/>
        <v>N.A.</v>
      </c>
      <c r="AG42" s="2">
        <f t="shared" si="30"/>
        <v>3440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3440</v>
      </c>
      <c r="AR42" s="14">
        <f t="shared" si="30"/>
        <v>1804.1958041958042</v>
      </c>
    </row>
    <row r="43" spans="1:44" ht="15" customHeight="1" thickBot="1" x14ac:dyDescent="0.3">
      <c r="A43" s="4" t="s">
        <v>16</v>
      </c>
      <c r="B43" s="2">
        <v>8355482.0000000009</v>
      </c>
      <c r="C43" s="2">
        <v>9164900</v>
      </c>
      <c r="D43" s="2"/>
      <c r="E43" s="2"/>
      <c r="F43" s="2">
        <v>1331640</v>
      </c>
      <c r="G43" s="2"/>
      <c r="H43" s="2">
        <v>2477285</v>
      </c>
      <c r="I43" s="2"/>
      <c r="J43" s="2">
        <v>0</v>
      </c>
      <c r="K43" s="2"/>
      <c r="L43" s="1">
        <f t="shared" ref="L43" si="36">B43+D43+F43+H43+J43</f>
        <v>12164407</v>
      </c>
      <c r="M43" s="13">
        <f t="shared" ref="M43" si="37">C43+E43+G43+I43+K43</f>
        <v>9164900</v>
      </c>
      <c r="N43" s="17">
        <f t="shared" ref="N43" si="38">L43+M43</f>
        <v>21329307</v>
      </c>
      <c r="P43" s="4" t="s">
        <v>16</v>
      </c>
      <c r="Q43" s="2">
        <v>3585</v>
      </c>
      <c r="R43" s="2">
        <v>2196</v>
      </c>
      <c r="S43" s="2">
        <v>0</v>
      </c>
      <c r="T43" s="2">
        <v>0</v>
      </c>
      <c r="U43" s="2">
        <v>434</v>
      </c>
      <c r="V43" s="2">
        <v>0</v>
      </c>
      <c r="W43" s="2">
        <v>2389</v>
      </c>
      <c r="X43" s="2">
        <v>0</v>
      </c>
      <c r="Y43" s="2">
        <v>1972</v>
      </c>
      <c r="Z43" s="2">
        <v>0</v>
      </c>
      <c r="AA43" s="1">
        <f t="shared" ref="AA43" si="39">Q43+S43+U43+W43+Y43</f>
        <v>8380</v>
      </c>
      <c r="AB43" s="13">
        <f t="shared" ref="AB43" si="40">R43+T43+V43+X43+Z43</f>
        <v>2196</v>
      </c>
      <c r="AC43" s="17">
        <f t="shared" ref="AC43" si="41">AA43+AB43</f>
        <v>10576</v>
      </c>
      <c r="AE43" s="4" t="s">
        <v>16</v>
      </c>
      <c r="AF43" s="2">
        <f t="shared" si="35"/>
        <v>2330.6783821478384</v>
      </c>
      <c r="AG43" s="2">
        <f t="shared" si="30"/>
        <v>4173.451730418944</v>
      </c>
      <c r="AH43" s="2" t="str">
        <f t="shared" si="30"/>
        <v>N.A.</v>
      </c>
      <c r="AI43" s="2" t="str">
        <f t="shared" si="30"/>
        <v>N.A.</v>
      </c>
      <c r="AJ43" s="2">
        <f t="shared" si="30"/>
        <v>3068.294930875576</v>
      </c>
      <c r="AK43" s="2" t="str">
        <f t="shared" si="30"/>
        <v>N.A.</v>
      </c>
      <c r="AL43" s="2">
        <f t="shared" si="30"/>
        <v>1036.9547928003349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1451.5998806682578</v>
      </c>
      <c r="AQ43" s="13">
        <f t="shared" ref="AQ43" si="43">IFERROR(M43/AB43, "N.A.")</f>
        <v>4173.451730418944</v>
      </c>
      <c r="AR43" s="14">
        <f t="shared" ref="AR43" si="44">IFERROR(N43/AC43, "N.A.")</f>
        <v>2016.7650340393343</v>
      </c>
    </row>
    <row r="44" spans="1:44" ht="15" customHeight="1" thickBot="1" x14ac:dyDescent="0.3">
      <c r="A44" s="5" t="s">
        <v>0</v>
      </c>
      <c r="B44" s="24">
        <f>B43+C43</f>
        <v>17520382</v>
      </c>
      <c r="C44" s="26"/>
      <c r="D44" s="24">
        <f>D43+E43</f>
        <v>0</v>
      </c>
      <c r="E44" s="26"/>
      <c r="F44" s="24">
        <f>F43+G43</f>
        <v>1331640</v>
      </c>
      <c r="G44" s="26"/>
      <c r="H44" s="24">
        <f>H43+I43</f>
        <v>2477285</v>
      </c>
      <c r="I44" s="26"/>
      <c r="J44" s="24">
        <f>J43+K43</f>
        <v>0</v>
      </c>
      <c r="K44" s="26"/>
      <c r="L44" s="24">
        <f>L43+M43</f>
        <v>21329307</v>
      </c>
      <c r="M44" s="25"/>
      <c r="N44" s="18">
        <f>B44+D44+F44+H44+J44</f>
        <v>21329307</v>
      </c>
      <c r="P44" s="5" t="s">
        <v>0</v>
      </c>
      <c r="Q44" s="24">
        <f>Q43+R43</f>
        <v>5781</v>
      </c>
      <c r="R44" s="26"/>
      <c r="S44" s="24">
        <f>S43+T43</f>
        <v>0</v>
      </c>
      <c r="T44" s="26"/>
      <c r="U44" s="24">
        <f>U43+V43</f>
        <v>434</v>
      </c>
      <c r="V44" s="26"/>
      <c r="W44" s="24">
        <f>W43+X43</f>
        <v>2389</v>
      </c>
      <c r="X44" s="26"/>
      <c r="Y44" s="24">
        <f>Y43+Z43</f>
        <v>1972</v>
      </c>
      <c r="Z44" s="26"/>
      <c r="AA44" s="24">
        <f>AA43+AB43</f>
        <v>10576</v>
      </c>
      <c r="AB44" s="25"/>
      <c r="AC44" s="18">
        <f>Q44+S44+U44+W44+Y44</f>
        <v>10576</v>
      </c>
      <c r="AE44" s="5" t="s">
        <v>0</v>
      </c>
      <c r="AF44" s="27">
        <f>IFERROR(B44/Q44,"N.A.")</f>
        <v>3030.6836187510812</v>
      </c>
      <c r="AG44" s="28"/>
      <c r="AH44" s="27" t="str">
        <f>IFERROR(D44/S44,"N.A.")</f>
        <v>N.A.</v>
      </c>
      <c r="AI44" s="28"/>
      <c r="AJ44" s="27">
        <f>IFERROR(F44/U44,"N.A.")</f>
        <v>3068.294930875576</v>
      </c>
      <c r="AK44" s="28"/>
      <c r="AL44" s="27">
        <f>IFERROR(H44/W44,"N.A.")</f>
        <v>1036.9547928003349</v>
      </c>
      <c r="AM44" s="28"/>
      <c r="AN44" s="27">
        <f>IFERROR(J44/Y44,"N.A.")</f>
        <v>0</v>
      </c>
      <c r="AO44" s="28"/>
      <c r="AP44" s="27">
        <f>IFERROR(L44/AA44,"N.A.")</f>
        <v>2016.7650340393343</v>
      </c>
      <c r="AQ44" s="28"/>
      <c r="AR44" s="16">
        <f>IFERROR(N44/AC44, "N.A.")</f>
        <v>2016.7650340393343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2419000</v>
      </c>
      <c r="C15" s="2"/>
      <c r="D15" s="2">
        <v>751500</v>
      </c>
      <c r="E15" s="2"/>
      <c r="F15" s="2">
        <v>2322000</v>
      </c>
      <c r="G15" s="2"/>
      <c r="H15" s="2">
        <v>1364390</v>
      </c>
      <c r="I15" s="2"/>
      <c r="J15" s="2"/>
      <c r="K15" s="2"/>
      <c r="L15" s="1">
        <f>B15+D15+F15+H15+J15</f>
        <v>6856890</v>
      </c>
      <c r="M15" s="13">
        <f>C15+E15+G15+I15+K15</f>
        <v>0</v>
      </c>
      <c r="N15" s="14">
        <f>L15+M15</f>
        <v>6856890</v>
      </c>
      <c r="P15" s="3" t="s">
        <v>12</v>
      </c>
      <c r="Q15" s="2">
        <v>544</v>
      </c>
      <c r="R15" s="2">
        <v>0</v>
      </c>
      <c r="S15" s="2">
        <v>334</v>
      </c>
      <c r="T15" s="2">
        <v>0</v>
      </c>
      <c r="U15" s="2">
        <v>150</v>
      </c>
      <c r="V15" s="2">
        <v>0</v>
      </c>
      <c r="W15" s="2">
        <v>334</v>
      </c>
      <c r="X15" s="2">
        <v>0</v>
      </c>
      <c r="Y15" s="2">
        <v>0</v>
      </c>
      <c r="Z15" s="2">
        <v>0</v>
      </c>
      <c r="AA15" s="1">
        <f>Q15+S15+U15+W15+Y15</f>
        <v>1362</v>
      </c>
      <c r="AB15" s="13">
        <f>R15+T15+V15+X15+Z15</f>
        <v>0</v>
      </c>
      <c r="AC15" s="14">
        <f>AA15+AB15</f>
        <v>1362</v>
      </c>
      <c r="AE15" s="3" t="s">
        <v>12</v>
      </c>
      <c r="AF15" s="2">
        <f>IFERROR(B15/Q15, "N.A.")</f>
        <v>4446.6911764705883</v>
      </c>
      <c r="AG15" s="2" t="str">
        <f t="shared" ref="AG15:AR19" si="0">IFERROR(C15/R15, "N.A.")</f>
        <v>N.A.</v>
      </c>
      <c r="AH15" s="2">
        <f t="shared" si="0"/>
        <v>2250</v>
      </c>
      <c r="AI15" s="2" t="str">
        <f t="shared" si="0"/>
        <v>N.A.</v>
      </c>
      <c r="AJ15" s="2">
        <f t="shared" si="0"/>
        <v>15480</v>
      </c>
      <c r="AK15" s="2" t="str">
        <f t="shared" si="0"/>
        <v>N.A.</v>
      </c>
      <c r="AL15" s="2">
        <f t="shared" si="0"/>
        <v>4085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5034.4273127753304</v>
      </c>
      <c r="AQ15" s="13" t="str">
        <f t="shared" si="0"/>
        <v>N.A.</v>
      </c>
      <c r="AR15" s="14">
        <f t="shared" si="0"/>
        <v>5034.4273127753304</v>
      </c>
    </row>
    <row r="16" spans="1:44" ht="15" customHeight="1" thickBot="1" x14ac:dyDescent="0.3">
      <c r="A16" s="3" t="s">
        <v>13</v>
      </c>
      <c r="B16" s="2">
        <v>287240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287240</v>
      </c>
      <c r="M16" s="13">
        <f t="shared" si="1"/>
        <v>0</v>
      </c>
      <c r="N16" s="14">
        <f t="shared" ref="N16:N18" si="2">L16+M16</f>
        <v>287240</v>
      </c>
      <c r="P16" s="3" t="s">
        <v>13</v>
      </c>
      <c r="Q16" s="2">
        <v>167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167</v>
      </c>
      <c r="AB16" s="13">
        <f t="shared" si="3"/>
        <v>0</v>
      </c>
      <c r="AC16" s="14">
        <f t="shared" ref="AC16:AC18" si="4">AA16+AB16</f>
        <v>167</v>
      </c>
      <c r="AE16" s="3" t="s">
        <v>13</v>
      </c>
      <c r="AF16" s="2">
        <f t="shared" ref="AF16:AF19" si="5">IFERROR(B16/Q16, "N.A.")</f>
        <v>1720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1720</v>
      </c>
      <c r="AQ16" s="13" t="str">
        <f t="shared" si="0"/>
        <v>N.A.</v>
      </c>
      <c r="AR16" s="14">
        <f t="shared" si="0"/>
        <v>1720</v>
      </c>
    </row>
    <row r="17" spans="1:44" ht="15" customHeight="1" thickBot="1" x14ac:dyDescent="0.3">
      <c r="A17" s="3" t="s">
        <v>14</v>
      </c>
      <c r="B17" s="2">
        <v>7498989.9999999991</v>
      </c>
      <c r="C17" s="2">
        <v>12635400.000000004</v>
      </c>
      <c r="D17" s="2">
        <v>3361799.9999999995</v>
      </c>
      <c r="E17" s="2"/>
      <c r="F17" s="2"/>
      <c r="G17" s="2"/>
      <c r="H17" s="2"/>
      <c r="I17" s="2">
        <v>1469600</v>
      </c>
      <c r="J17" s="2"/>
      <c r="K17" s="2"/>
      <c r="L17" s="1">
        <f t="shared" si="1"/>
        <v>10860789.999999998</v>
      </c>
      <c r="M17" s="13">
        <f t="shared" si="1"/>
        <v>14105000.000000004</v>
      </c>
      <c r="N17" s="14">
        <f t="shared" si="2"/>
        <v>24965790</v>
      </c>
      <c r="P17" s="3" t="s">
        <v>14</v>
      </c>
      <c r="Q17" s="2">
        <v>1549</v>
      </c>
      <c r="R17" s="2">
        <v>2398</v>
      </c>
      <c r="S17" s="2">
        <v>659</v>
      </c>
      <c r="T17" s="2">
        <v>0</v>
      </c>
      <c r="U17" s="2">
        <v>0</v>
      </c>
      <c r="V17" s="2">
        <v>0</v>
      </c>
      <c r="W17" s="2">
        <v>0</v>
      </c>
      <c r="X17" s="2">
        <v>334</v>
      </c>
      <c r="Y17" s="2">
        <v>0</v>
      </c>
      <c r="Z17" s="2">
        <v>0</v>
      </c>
      <c r="AA17" s="1">
        <f t="shared" si="3"/>
        <v>2208</v>
      </c>
      <c r="AB17" s="13">
        <f t="shared" si="3"/>
        <v>2732</v>
      </c>
      <c r="AC17" s="14">
        <f t="shared" si="4"/>
        <v>4940</v>
      </c>
      <c r="AE17" s="3" t="s">
        <v>14</v>
      </c>
      <c r="AF17" s="2">
        <f t="shared" si="5"/>
        <v>4841.181407359586</v>
      </c>
      <c r="AG17" s="2">
        <f t="shared" si="0"/>
        <v>5269.1409507923281</v>
      </c>
      <c r="AH17" s="2">
        <f t="shared" si="0"/>
        <v>5101.3657056145667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4400</v>
      </c>
      <c r="AN17" s="2" t="str">
        <f t="shared" si="0"/>
        <v>N.A.</v>
      </c>
      <c r="AO17" s="2" t="str">
        <f t="shared" si="0"/>
        <v>N.A.</v>
      </c>
      <c r="AP17" s="15">
        <f t="shared" si="0"/>
        <v>4918.8360507246371</v>
      </c>
      <c r="AQ17" s="13">
        <f t="shared" si="0"/>
        <v>5162.8843338213774</v>
      </c>
      <c r="AR17" s="14">
        <f t="shared" si="0"/>
        <v>5053.8036437246965</v>
      </c>
    </row>
    <row r="18" spans="1:44" ht="15" customHeight="1" thickBot="1" x14ac:dyDescent="0.3">
      <c r="A18" s="3" t="s">
        <v>15</v>
      </c>
      <c r="B18" s="2">
        <v>1483500</v>
      </c>
      <c r="C18" s="2"/>
      <c r="D18" s="2">
        <v>718100</v>
      </c>
      <c r="E18" s="2"/>
      <c r="F18" s="2"/>
      <c r="G18" s="2">
        <v>2369730</v>
      </c>
      <c r="H18" s="2"/>
      <c r="I18" s="2"/>
      <c r="J18" s="2">
        <v>0</v>
      </c>
      <c r="K18" s="2"/>
      <c r="L18" s="1">
        <f t="shared" si="1"/>
        <v>2201600</v>
      </c>
      <c r="M18" s="13">
        <f t="shared" si="1"/>
        <v>2369730</v>
      </c>
      <c r="N18" s="14">
        <f t="shared" si="2"/>
        <v>4571330</v>
      </c>
      <c r="P18" s="3" t="s">
        <v>15</v>
      </c>
      <c r="Q18" s="2">
        <v>230</v>
      </c>
      <c r="R18" s="2">
        <v>0</v>
      </c>
      <c r="S18" s="2">
        <v>167</v>
      </c>
      <c r="T18" s="2">
        <v>0</v>
      </c>
      <c r="U18" s="2">
        <v>0</v>
      </c>
      <c r="V18" s="2">
        <v>334</v>
      </c>
      <c r="W18" s="2">
        <v>0</v>
      </c>
      <c r="X18" s="2">
        <v>0</v>
      </c>
      <c r="Y18" s="2">
        <v>150</v>
      </c>
      <c r="Z18" s="2">
        <v>0</v>
      </c>
      <c r="AA18" s="1">
        <f t="shared" si="3"/>
        <v>547</v>
      </c>
      <c r="AB18" s="13">
        <f t="shared" si="3"/>
        <v>334</v>
      </c>
      <c r="AC18" s="17">
        <f t="shared" si="4"/>
        <v>881</v>
      </c>
      <c r="AE18" s="3" t="s">
        <v>15</v>
      </c>
      <c r="AF18" s="2">
        <f t="shared" si="5"/>
        <v>6450</v>
      </c>
      <c r="AG18" s="2" t="str">
        <f t="shared" si="0"/>
        <v>N.A.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>
        <f t="shared" si="0"/>
        <v>7095</v>
      </c>
      <c r="AL18" s="2" t="str">
        <f t="shared" si="0"/>
        <v>N.A.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4024.8628884826326</v>
      </c>
      <c r="AQ18" s="13">
        <f t="shared" si="0"/>
        <v>7095</v>
      </c>
      <c r="AR18" s="14">
        <f t="shared" si="0"/>
        <v>5188.7968217934167</v>
      </c>
    </row>
    <row r="19" spans="1:44" ht="15" customHeight="1" thickBot="1" x14ac:dyDescent="0.3">
      <c r="A19" s="4" t="s">
        <v>16</v>
      </c>
      <c r="B19" s="2">
        <v>11688730.000000002</v>
      </c>
      <c r="C19" s="2">
        <v>12635400.000000004</v>
      </c>
      <c r="D19" s="2">
        <v>4831400</v>
      </c>
      <c r="E19" s="2"/>
      <c r="F19" s="2">
        <v>2322000</v>
      </c>
      <c r="G19" s="2">
        <v>2369730</v>
      </c>
      <c r="H19" s="2">
        <v>1364390</v>
      </c>
      <c r="I19" s="2">
        <v>1469600</v>
      </c>
      <c r="J19" s="2">
        <v>0</v>
      </c>
      <c r="K19" s="2"/>
      <c r="L19" s="1">
        <f t="shared" ref="L19" si="6">B19+D19+F19+H19+J19</f>
        <v>20206520</v>
      </c>
      <c r="M19" s="13">
        <f t="shared" ref="M19" si="7">C19+E19+G19+I19+K19</f>
        <v>16474730.000000004</v>
      </c>
      <c r="N19" s="17">
        <f t="shared" ref="N19" si="8">L19+M19</f>
        <v>36681250</v>
      </c>
      <c r="P19" s="4" t="s">
        <v>16</v>
      </c>
      <c r="Q19" s="2">
        <v>2490</v>
      </c>
      <c r="R19" s="2">
        <v>2398</v>
      </c>
      <c r="S19" s="2">
        <v>1160</v>
      </c>
      <c r="T19" s="2">
        <v>0</v>
      </c>
      <c r="U19" s="2">
        <v>150</v>
      </c>
      <c r="V19" s="2">
        <v>334</v>
      </c>
      <c r="W19" s="2">
        <v>334</v>
      </c>
      <c r="X19" s="2">
        <v>334</v>
      </c>
      <c r="Y19" s="2">
        <v>150</v>
      </c>
      <c r="Z19" s="2">
        <v>0</v>
      </c>
      <c r="AA19" s="1">
        <f t="shared" ref="AA19" si="9">Q19+S19+U19+W19+Y19</f>
        <v>4284</v>
      </c>
      <c r="AB19" s="13">
        <f t="shared" ref="AB19" si="10">R19+T19+V19+X19+Z19</f>
        <v>3066</v>
      </c>
      <c r="AC19" s="14">
        <f t="shared" ref="AC19" si="11">AA19+AB19</f>
        <v>7350</v>
      </c>
      <c r="AE19" s="4" t="s">
        <v>16</v>
      </c>
      <c r="AF19" s="2">
        <f t="shared" si="5"/>
        <v>4694.2690763052215</v>
      </c>
      <c r="AG19" s="2">
        <f t="shared" si="0"/>
        <v>5269.1409507923281</v>
      </c>
      <c r="AH19" s="2">
        <f t="shared" si="0"/>
        <v>4165</v>
      </c>
      <c r="AI19" s="2" t="str">
        <f t="shared" si="0"/>
        <v>N.A.</v>
      </c>
      <c r="AJ19" s="2">
        <f t="shared" si="0"/>
        <v>15480</v>
      </c>
      <c r="AK19" s="2">
        <f t="shared" si="0"/>
        <v>7095</v>
      </c>
      <c r="AL19" s="2">
        <f t="shared" si="0"/>
        <v>4085</v>
      </c>
      <c r="AM19" s="2">
        <f t="shared" si="0"/>
        <v>4400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4716.7413632119515</v>
      </c>
      <c r="AQ19" s="13">
        <f t="shared" ref="AQ19" si="13">IFERROR(M19/AB19, "N.A.")</f>
        <v>5373.3626875407708</v>
      </c>
      <c r="AR19" s="14">
        <f t="shared" ref="AR19" si="14">IFERROR(N19/AC19, "N.A.")</f>
        <v>4990.6462585034014</v>
      </c>
    </row>
    <row r="20" spans="1:44" ht="15" customHeight="1" thickBot="1" x14ac:dyDescent="0.3">
      <c r="A20" s="5" t="s">
        <v>0</v>
      </c>
      <c r="B20" s="24">
        <f>B19+C19</f>
        <v>24324130.000000007</v>
      </c>
      <c r="C20" s="26"/>
      <c r="D20" s="24">
        <f>D19+E19</f>
        <v>4831400</v>
      </c>
      <c r="E20" s="26"/>
      <c r="F20" s="24">
        <f>F19+G19</f>
        <v>4691730</v>
      </c>
      <c r="G20" s="26"/>
      <c r="H20" s="24">
        <f>H19+I19</f>
        <v>2833990</v>
      </c>
      <c r="I20" s="26"/>
      <c r="J20" s="24">
        <f>J19+K19</f>
        <v>0</v>
      </c>
      <c r="K20" s="26"/>
      <c r="L20" s="24">
        <f>L19+M19</f>
        <v>36681250</v>
      </c>
      <c r="M20" s="25"/>
      <c r="N20" s="18">
        <f>B20+D20+F20+H20+J20</f>
        <v>36681250.000000007</v>
      </c>
      <c r="P20" s="5" t="s">
        <v>0</v>
      </c>
      <c r="Q20" s="24">
        <f>Q19+R19</f>
        <v>4888</v>
      </c>
      <c r="R20" s="26"/>
      <c r="S20" s="24">
        <f>S19+T19</f>
        <v>1160</v>
      </c>
      <c r="T20" s="26"/>
      <c r="U20" s="24">
        <f>U19+V19</f>
        <v>484</v>
      </c>
      <c r="V20" s="26"/>
      <c r="W20" s="24">
        <f>W19+X19</f>
        <v>668</v>
      </c>
      <c r="X20" s="26"/>
      <c r="Y20" s="24">
        <f>Y19+Z19</f>
        <v>150</v>
      </c>
      <c r="Z20" s="26"/>
      <c r="AA20" s="24">
        <f>AA19+AB19</f>
        <v>7350</v>
      </c>
      <c r="AB20" s="26"/>
      <c r="AC20" s="19">
        <f>Q20+S20+U20+W20+Y20</f>
        <v>7350</v>
      </c>
      <c r="AE20" s="5" t="s">
        <v>0</v>
      </c>
      <c r="AF20" s="27">
        <f>IFERROR(B20/Q20,"N.A.")</f>
        <v>4976.2950081833078</v>
      </c>
      <c r="AG20" s="28"/>
      <c r="AH20" s="27">
        <f>IFERROR(D20/S20,"N.A.")</f>
        <v>4165</v>
      </c>
      <c r="AI20" s="28"/>
      <c r="AJ20" s="27">
        <f>IFERROR(F20/U20,"N.A.")</f>
        <v>9693.6570247933887</v>
      </c>
      <c r="AK20" s="28"/>
      <c r="AL20" s="27">
        <f>IFERROR(H20/W20,"N.A.")</f>
        <v>4242.5</v>
      </c>
      <c r="AM20" s="28"/>
      <c r="AN20" s="27">
        <f>IFERROR(J20/Y20,"N.A.")</f>
        <v>0</v>
      </c>
      <c r="AO20" s="28"/>
      <c r="AP20" s="27">
        <f>IFERROR(L20/AA20,"N.A.")</f>
        <v>4990.6462585034014</v>
      </c>
      <c r="AQ20" s="28"/>
      <c r="AR20" s="16">
        <f>IFERROR(N20/AC20, "N.A.")</f>
        <v>4990.6462585034024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1786900</v>
      </c>
      <c r="C27" s="2"/>
      <c r="D27" s="2">
        <v>751500</v>
      </c>
      <c r="E27" s="2"/>
      <c r="F27" s="2"/>
      <c r="G27" s="2"/>
      <c r="H27" s="2">
        <v>1005340</v>
      </c>
      <c r="I27" s="2"/>
      <c r="J27" s="2"/>
      <c r="K27" s="2"/>
      <c r="L27" s="1">
        <f>B27+D27+F27+H27+J27</f>
        <v>3543740</v>
      </c>
      <c r="M27" s="13">
        <f>C27+E27+G27+I27+K27</f>
        <v>0</v>
      </c>
      <c r="N27" s="14">
        <f>L27+M27</f>
        <v>3543740</v>
      </c>
      <c r="P27" s="3" t="s">
        <v>12</v>
      </c>
      <c r="Q27" s="2">
        <v>334</v>
      </c>
      <c r="R27" s="2">
        <v>0</v>
      </c>
      <c r="S27" s="2">
        <v>334</v>
      </c>
      <c r="T27" s="2">
        <v>0</v>
      </c>
      <c r="U27" s="2">
        <v>0</v>
      </c>
      <c r="V27" s="2">
        <v>0</v>
      </c>
      <c r="W27" s="2">
        <v>167</v>
      </c>
      <c r="X27" s="2">
        <v>0</v>
      </c>
      <c r="Y27" s="2">
        <v>0</v>
      </c>
      <c r="Z27" s="2">
        <v>0</v>
      </c>
      <c r="AA27" s="1">
        <f>Q27+S27+U27+W27+Y27</f>
        <v>835</v>
      </c>
      <c r="AB27" s="13">
        <f>R27+T27+V27+X27+Z27</f>
        <v>0</v>
      </c>
      <c r="AC27" s="14">
        <f>AA27+AB27</f>
        <v>835</v>
      </c>
      <c r="AE27" s="3" t="s">
        <v>12</v>
      </c>
      <c r="AF27" s="2">
        <f>IFERROR(B27/Q27, "N.A.")</f>
        <v>5350</v>
      </c>
      <c r="AG27" s="2" t="str">
        <f t="shared" ref="AG27:AR31" si="15">IFERROR(C27/R27, "N.A.")</f>
        <v>N.A.</v>
      </c>
      <c r="AH27" s="2">
        <f t="shared" si="15"/>
        <v>2250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6020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4244</v>
      </c>
      <c r="AQ27" s="13" t="str">
        <f t="shared" si="15"/>
        <v>N.A.</v>
      </c>
      <c r="AR27" s="14">
        <f t="shared" si="15"/>
        <v>4244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6251500</v>
      </c>
      <c r="C29" s="2">
        <v>8705400</v>
      </c>
      <c r="D29" s="2">
        <v>2760599.9999999995</v>
      </c>
      <c r="E29" s="2"/>
      <c r="F29" s="2"/>
      <c r="G29" s="2"/>
      <c r="H29" s="2"/>
      <c r="I29" s="2">
        <v>1469600</v>
      </c>
      <c r="J29" s="2"/>
      <c r="K29" s="2"/>
      <c r="L29" s="1">
        <f t="shared" si="16"/>
        <v>9012100</v>
      </c>
      <c r="M29" s="13">
        <f t="shared" si="16"/>
        <v>10175000</v>
      </c>
      <c r="N29" s="14">
        <f t="shared" si="17"/>
        <v>19187100</v>
      </c>
      <c r="P29" s="3" t="s">
        <v>14</v>
      </c>
      <c r="Q29" s="2">
        <v>1215</v>
      </c>
      <c r="R29" s="2">
        <v>1520</v>
      </c>
      <c r="S29" s="2">
        <v>492</v>
      </c>
      <c r="T29" s="2">
        <v>0</v>
      </c>
      <c r="U29" s="2">
        <v>0</v>
      </c>
      <c r="V29" s="2">
        <v>0</v>
      </c>
      <c r="W29" s="2">
        <v>0</v>
      </c>
      <c r="X29" s="2">
        <v>334</v>
      </c>
      <c r="Y29" s="2">
        <v>0</v>
      </c>
      <c r="Z29" s="2">
        <v>0</v>
      </c>
      <c r="AA29" s="1">
        <f t="shared" si="18"/>
        <v>1707</v>
      </c>
      <c r="AB29" s="13">
        <f t="shared" si="18"/>
        <v>1854</v>
      </c>
      <c r="AC29" s="14">
        <f t="shared" si="19"/>
        <v>3561</v>
      </c>
      <c r="AE29" s="3" t="s">
        <v>14</v>
      </c>
      <c r="AF29" s="2">
        <f t="shared" si="20"/>
        <v>5145.2674897119341</v>
      </c>
      <c r="AG29" s="2">
        <f t="shared" si="15"/>
        <v>5727.2368421052633</v>
      </c>
      <c r="AH29" s="2">
        <f t="shared" si="15"/>
        <v>5610.9756097560967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4400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5279.4961921499707</v>
      </c>
      <c r="AQ29" s="13">
        <f t="shared" si="15"/>
        <v>5488.1337648327935</v>
      </c>
      <c r="AR29" s="14">
        <f t="shared" si="15"/>
        <v>5388.1213142375736</v>
      </c>
    </row>
    <row r="30" spans="1:44" ht="15" customHeight="1" thickBot="1" x14ac:dyDescent="0.3">
      <c r="A30" s="3" t="s">
        <v>15</v>
      </c>
      <c r="B30" s="2">
        <v>1483500</v>
      </c>
      <c r="C30" s="2"/>
      <c r="D30" s="2">
        <v>718100</v>
      </c>
      <c r="E30" s="2"/>
      <c r="F30" s="2"/>
      <c r="G30" s="2">
        <v>2369730</v>
      </c>
      <c r="H30" s="2"/>
      <c r="I30" s="2"/>
      <c r="J30" s="2"/>
      <c r="K30" s="2"/>
      <c r="L30" s="1">
        <f t="shared" si="16"/>
        <v>2201600</v>
      </c>
      <c r="M30" s="13">
        <f t="shared" si="16"/>
        <v>2369730</v>
      </c>
      <c r="N30" s="14">
        <f t="shared" si="17"/>
        <v>4571330</v>
      </c>
      <c r="P30" s="3" t="s">
        <v>15</v>
      </c>
      <c r="Q30" s="2">
        <v>230</v>
      </c>
      <c r="R30" s="2">
        <v>0</v>
      </c>
      <c r="S30" s="2">
        <v>167</v>
      </c>
      <c r="T30" s="2">
        <v>0</v>
      </c>
      <c r="U30" s="2">
        <v>0</v>
      </c>
      <c r="V30" s="2">
        <v>334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397</v>
      </c>
      <c r="AB30" s="13">
        <f t="shared" si="18"/>
        <v>334</v>
      </c>
      <c r="AC30" s="17">
        <f t="shared" si="19"/>
        <v>731</v>
      </c>
      <c r="AE30" s="3" t="s">
        <v>15</v>
      </c>
      <c r="AF30" s="2">
        <f t="shared" si="20"/>
        <v>6450</v>
      </c>
      <c r="AG30" s="2" t="str">
        <f t="shared" si="15"/>
        <v>N.A.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7095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5545.5919395465999</v>
      </c>
      <c r="AQ30" s="13">
        <f t="shared" si="15"/>
        <v>7095</v>
      </c>
      <c r="AR30" s="14">
        <f t="shared" si="15"/>
        <v>6253.5294117647063</v>
      </c>
    </row>
    <row r="31" spans="1:44" ht="15" customHeight="1" thickBot="1" x14ac:dyDescent="0.3">
      <c r="A31" s="4" t="s">
        <v>16</v>
      </c>
      <c r="B31" s="2">
        <v>9521900</v>
      </c>
      <c r="C31" s="2">
        <v>8705400</v>
      </c>
      <c r="D31" s="2">
        <v>4230199.9999999991</v>
      </c>
      <c r="E31" s="2"/>
      <c r="F31" s="2"/>
      <c r="G31" s="2">
        <v>2369730</v>
      </c>
      <c r="H31" s="2">
        <v>1005340</v>
      </c>
      <c r="I31" s="2">
        <v>1469600</v>
      </c>
      <c r="J31" s="2"/>
      <c r="K31" s="2"/>
      <c r="L31" s="1">
        <f t="shared" ref="L31" si="21">B31+D31+F31+H31+J31</f>
        <v>14757440</v>
      </c>
      <c r="M31" s="13">
        <f t="shared" ref="M31" si="22">C31+E31+G31+I31+K31</f>
        <v>12544730</v>
      </c>
      <c r="N31" s="17">
        <f t="shared" ref="N31" si="23">L31+M31</f>
        <v>27302170</v>
      </c>
      <c r="P31" s="4" t="s">
        <v>16</v>
      </c>
      <c r="Q31" s="2">
        <v>1779</v>
      </c>
      <c r="R31" s="2">
        <v>1520</v>
      </c>
      <c r="S31" s="2">
        <v>993</v>
      </c>
      <c r="T31" s="2">
        <v>0</v>
      </c>
      <c r="U31" s="2">
        <v>0</v>
      </c>
      <c r="V31" s="2">
        <v>334</v>
      </c>
      <c r="W31" s="2">
        <v>167</v>
      </c>
      <c r="X31" s="2">
        <v>334</v>
      </c>
      <c r="Y31" s="2">
        <v>0</v>
      </c>
      <c r="Z31" s="2">
        <v>0</v>
      </c>
      <c r="AA31" s="1">
        <f t="shared" ref="AA31" si="24">Q31+S31+U31+W31+Y31</f>
        <v>2939</v>
      </c>
      <c r="AB31" s="13">
        <f t="shared" ref="AB31" si="25">R31+T31+V31+X31+Z31</f>
        <v>2188</v>
      </c>
      <c r="AC31" s="14">
        <f t="shared" ref="AC31" si="26">AA31+AB31</f>
        <v>5127</v>
      </c>
      <c r="AE31" s="4" t="s">
        <v>16</v>
      </c>
      <c r="AF31" s="2">
        <f t="shared" si="20"/>
        <v>5352.38898257448</v>
      </c>
      <c r="AG31" s="2">
        <f t="shared" si="15"/>
        <v>5727.2368421052633</v>
      </c>
      <c r="AH31" s="2">
        <f t="shared" si="15"/>
        <v>4260.0201409869078</v>
      </c>
      <c r="AI31" s="2" t="str">
        <f t="shared" si="15"/>
        <v>N.A.</v>
      </c>
      <c r="AJ31" s="2" t="str">
        <f t="shared" si="15"/>
        <v>N.A.</v>
      </c>
      <c r="AK31" s="2">
        <f t="shared" si="15"/>
        <v>7095</v>
      </c>
      <c r="AL31" s="2">
        <f t="shared" si="15"/>
        <v>6020</v>
      </c>
      <c r="AM31" s="2">
        <f t="shared" si="15"/>
        <v>4400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5021.2453215379383</v>
      </c>
      <c r="AQ31" s="13">
        <f t="shared" ref="AQ31" si="28">IFERROR(M31/AB31, "N.A.")</f>
        <v>5733.4232175502739</v>
      </c>
      <c r="AR31" s="14">
        <f t="shared" ref="AR31" si="29">IFERROR(N31/AC31, "N.A.")</f>
        <v>5325.1745660230154</v>
      </c>
    </row>
    <row r="32" spans="1:44" ht="15" customHeight="1" thickBot="1" x14ac:dyDescent="0.3">
      <c r="A32" s="5" t="s">
        <v>0</v>
      </c>
      <c r="B32" s="24">
        <f>B31+C31</f>
        <v>18227300</v>
      </c>
      <c r="C32" s="26"/>
      <c r="D32" s="24">
        <f>D31+E31</f>
        <v>4230199.9999999991</v>
      </c>
      <c r="E32" s="26"/>
      <c r="F32" s="24">
        <f>F31+G31</f>
        <v>2369730</v>
      </c>
      <c r="G32" s="26"/>
      <c r="H32" s="24">
        <f>H31+I31</f>
        <v>2474940</v>
      </c>
      <c r="I32" s="26"/>
      <c r="J32" s="24">
        <f>J31+K31</f>
        <v>0</v>
      </c>
      <c r="K32" s="26"/>
      <c r="L32" s="24">
        <f>L31+M31</f>
        <v>27302170</v>
      </c>
      <c r="M32" s="25"/>
      <c r="N32" s="18">
        <f>B32+D32+F32+H32+J32</f>
        <v>27302170</v>
      </c>
      <c r="P32" s="5" t="s">
        <v>0</v>
      </c>
      <c r="Q32" s="24">
        <f>Q31+R31</f>
        <v>3299</v>
      </c>
      <c r="R32" s="26"/>
      <c r="S32" s="24">
        <f>S31+T31</f>
        <v>993</v>
      </c>
      <c r="T32" s="26"/>
      <c r="U32" s="24">
        <f>U31+V31</f>
        <v>334</v>
      </c>
      <c r="V32" s="26"/>
      <c r="W32" s="24">
        <f>W31+X31</f>
        <v>501</v>
      </c>
      <c r="X32" s="26"/>
      <c r="Y32" s="24">
        <f>Y31+Z31</f>
        <v>0</v>
      </c>
      <c r="Z32" s="26"/>
      <c r="AA32" s="24">
        <f>AA31+AB31</f>
        <v>5127</v>
      </c>
      <c r="AB32" s="26"/>
      <c r="AC32" s="19">
        <f>Q32+S32+U32+W32+Y32</f>
        <v>5127</v>
      </c>
      <c r="AE32" s="5" t="s">
        <v>0</v>
      </c>
      <c r="AF32" s="27">
        <f>IFERROR(B32/Q32,"N.A.")</f>
        <v>5525.0985147014244</v>
      </c>
      <c r="AG32" s="28"/>
      <c r="AH32" s="27">
        <f>IFERROR(D32/S32,"N.A.")</f>
        <v>4260.0201409869078</v>
      </c>
      <c r="AI32" s="28"/>
      <c r="AJ32" s="27">
        <f>IFERROR(F32/U32,"N.A.")</f>
        <v>7095</v>
      </c>
      <c r="AK32" s="28"/>
      <c r="AL32" s="27">
        <f>IFERROR(H32/W32,"N.A.")</f>
        <v>4940</v>
      </c>
      <c r="AM32" s="28"/>
      <c r="AN32" s="27" t="str">
        <f>IFERROR(J32/Y32,"N.A.")</f>
        <v>N.A.</v>
      </c>
      <c r="AO32" s="28"/>
      <c r="AP32" s="27">
        <f>IFERROR(L32/AA32,"N.A.")</f>
        <v>5325.1745660230154</v>
      </c>
      <c r="AQ32" s="28"/>
      <c r="AR32" s="16">
        <f>IFERROR(N32/AC32, "N.A.")</f>
        <v>5325.1745660230154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632100</v>
      </c>
      <c r="C39" s="2"/>
      <c r="D39" s="2"/>
      <c r="E39" s="2"/>
      <c r="F39" s="2">
        <v>2322000</v>
      </c>
      <c r="G39" s="2"/>
      <c r="H39" s="2">
        <v>359050</v>
      </c>
      <c r="I39" s="2"/>
      <c r="J39" s="2"/>
      <c r="K39" s="2"/>
      <c r="L39" s="1">
        <f>B39+D39+F39+H39+J39</f>
        <v>3313150</v>
      </c>
      <c r="M39" s="13">
        <f>C39+E39+G39+I39+K39</f>
        <v>0</v>
      </c>
      <c r="N39" s="14">
        <f>L39+M39</f>
        <v>3313150</v>
      </c>
      <c r="P39" s="3" t="s">
        <v>12</v>
      </c>
      <c r="Q39" s="2">
        <v>210</v>
      </c>
      <c r="R39" s="2">
        <v>0</v>
      </c>
      <c r="S39" s="2">
        <v>0</v>
      </c>
      <c r="T39" s="2">
        <v>0</v>
      </c>
      <c r="U39" s="2">
        <v>150</v>
      </c>
      <c r="V39" s="2">
        <v>0</v>
      </c>
      <c r="W39" s="2">
        <v>167</v>
      </c>
      <c r="X39" s="2">
        <v>0</v>
      </c>
      <c r="Y39" s="2">
        <v>0</v>
      </c>
      <c r="Z39" s="2">
        <v>0</v>
      </c>
      <c r="AA39" s="1">
        <f>Q39+S39+U39+W39+Y39</f>
        <v>527</v>
      </c>
      <c r="AB39" s="13">
        <f>R39+T39+V39+X39+Z39</f>
        <v>0</v>
      </c>
      <c r="AC39" s="14">
        <f>AA39+AB39</f>
        <v>527</v>
      </c>
      <c r="AE39" s="3" t="s">
        <v>12</v>
      </c>
      <c r="AF39" s="2">
        <f>IFERROR(B39/Q39, "N.A.")</f>
        <v>3010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15480</v>
      </c>
      <c r="AK39" s="2" t="str">
        <f t="shared" si="30"/>
        <v>N.A.</v>
      </c>
      <c r="AL39" s="2">
        <f t="shared" si="30"/>
        <v>2150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6286.8121442125239</v>
      </c>
      <c r="AQ39" s="13" t="str">
        <f t="shared" si="30"/>
        <v>N.A.</v>
      </c>
      <c r="AR39" s="14">
        <f t="shared" si="30"/>
        <v>6286.8121442125239</v>
      </c>
    </row>
    <row r="40" spans="1:44" ht="15" customHeight="1" thickBot="1" x14ac:dyDescent="0.3">
      <c r="A40" s="3" t="s">
        <v>13</v>
      </c>
      <c r="B40" s="2">
        <v>287240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287240</v>
      </c>
      <c r="M40" s="13">
        <f t="shared" si="31"/>
        <v>0</v>
      </c>
      <c r="N40" s="14">
        <f t="shared" ref="N40:N42" si="32">L40+M40</f>
        <v>287240</v>
      </c>
      <c r="P40" s="3" t="s">
        <v>13</v>
      </c>
      <c r="Q40" s="2">
        <v>167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167</v>
      </c>
      <c r="AB40" s="13">
        <f t="shared" si="33"/>
        <v>0</v>
      </c>
      <c r="AC40" s="14">
        <f t="shared" ref="AC40:AC42" si="34">AA40+AB40</f>
        <v>167</v>
      </c>
      <c r="AE40" s="3" t="s">
        <v>13</v>
      </c>
      <c r="AF40" s="2">
        <f t="shared" ref="AF40:AF43" si="35">IFERROR(B40/Q40, "N.A.")</f>
        <v>1720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1720</v>
      </c>
      <c r="AQ40" s="13" t="str">
        <f t="shared" si="30"/>
        <v>N.A.</v>
      </c>
      <c r="AR40" s="14">
        <f t="shared" si="30"/>
        <v>1720</v>
      </c>
    </row>
    <row r="41" spans="1:44" ht="15" customHeight="1" thickBot="1" x14ac:dyDescent="0.3">
      <c r="A41" s="3" t="s">
        <v>14</v>
      </c>
      <c r="B41" s="2">
        <v>1247490</v>
      </c>
      <c r="C41" s="2">
        <v>3930000</v>
      </c>
      <c r="D41" s="2">
        <v>601200</v>
      </c>
      <c r="E41" s="2"/>
      <c r="F41" s="2"/>
      <c r="G41" s="2"/>
      <c r="H41" s="2"/>
      <c r="I41" s="2"/>
      <c r="J41" s="2"/>
      <c r="K41" s="2"/>
      <c r="L41" s="1">
        <f t="shared" si="31"/>
        <v>1848690</v>
      </c>
      <c r="M41" s="13">
        <f t="shared" si="31"/>
        <v>3930000</v>
      </c>
      <c r="N41" s="14">
        <f t="shared" si="32"/>
        <v>5778690</v>
      </c>
      <c r="P41" s="3" t="s">
        <v>14</v>
      </c>
      <c r="Q41" s="2">
        <v>334</v>
      </c>
      <c r="R41" s="2">
        <v>878</v>
      </c>
      <c r="S41" s="2">
        <v>167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501</v>
      </c>
      <c r="AB41" s="13">
        <f t="shared" si="33"/>
        <v>878</v>
      </c>
      <c r="AC41" s="14">
        <f t="shared" si="34"/>
        <v>1379</v>
      </c>
      <c r="AE41" s="3" t="s">
        <v>14</v>
      </c>
      <c r="AF41" s="2">
        <f t="shared" si="35"/>
        <v>3735</v>
      </c>
      <c r="AG41" s="2">
        <f t="shared" si="30"/>
        <v>4476.0820045558085</v>
      </c>
      <c r="AH41" s="2">
        <f t="shared" si="30"/>
        <v>3600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3690</v>
      </c>
      <c r="AQ41" s="13">
        <f t="shared" si="30"/>
        <v>4476.0820045558085</v>
      </c>
      <c r="AR41" s="14">
        <f t="shared" si="30"/>
        <v>4190.4931109499639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150</v>
      </c>
      <c r="Z42" s="2">
        <v>0</v>
      </c>
      <c r="AA42" s="1">
        <f t="shared" si="33"/>
        <v>150</v>
      </c>
      <c r="AB42" s="13">
        <f t="shared" si="33"/>
        <v>0</v>
      </c>
      <c r="AC42" s="14">
        <f t="shared" si="34"/>
        <v>150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2166830</v>
      </c>
      <c r="C43" s="2">
        <v>3930000</v>
      </c>
      <c r="D43" s="2">
        <v>601200</v>
      </c>
      <c r="E43" s="2"/>
      <c r="F43" s="2">
        <v>2322000</v>
      </c>
      <c r="G43" s="2"/>
      <c r="H43" s="2">
        <v>359050</v>
      </c>
      <c r="I43" s="2"/>
      <c r="J43" s="2">
        <v>0</v>
      </c>
      <c r="K43" s="2"/>
      <c r="L43" s="1">
        <f t="shared" ref="L43" si="36">B43+D43+F43+H43+J43</f>
        <v>5449080</v>
      </c>
      <c r="M43" s="13">
        <f t="shared" ref="M43" si="37">C43+E43+G43+I43+K43</f>
        <v>3930000</v>
      </c>
      <c r="N43" s="17">
        <f t="shared" ref="N43" si="38">L43+M43</f>
        <v>9379080</v>
      </c>
      <c r="P43" s="4" t="s">
        <v>16</v>
      </c>
      <c r="Q43" s="2">
        <v>711</v>
      </c>
      <c r="R43" s="2">
        <v>878</v>
      </c>
      <c r="S43" s="2">
        <v>167</v>
      </c>
      <c r="T43" s="2">
        <v>0</v>
      </c>
      <c r="U43" s="2">
        <v>150</v>
      </c>
      <c r="V43" s="2">
        <v>0</v>
      </c>
      <c r="W43" s="2">
        <v>167</v>
      </c>
      <c r="X43" s="2">
        <v>0</v>
      </c>
      <c r="Y43" s="2">
        <v>150</v>
      </c>
      <c r="Z43" s="2">
        <v>0</v>
      </c>
      <c r="AA43" s="1">
        <f t="shared" ref="AA43" si="39">Q43+S43+U43+W43+Y43</f>
        <v>1345</v>
      </c>
      <c r="AB43" s="13">
        <f t="shared" ref="AB43" si="40">R43+T43+V43+X43+Z43</f>
        <v>878</v>
      </c>
      <c r="AC43" s="17">
        <f t="shared" ref="AC43" si="41">AA43+AB43</f>
        <v>2223</v>
      </c>
      <c r="AE43" s="4" t="s">
        <v>16</v>
      </c>
      <c r="AF43" s="2">
        <f t="shared" si="35"/>
        <v>3047.5808720112518</v>
      </c>
      <c r="AG43" s="2">
        <f t="shared" si="30"/>
        <v>4476.0820045558085</v>
      </c>
      <c r="AH43" s="2">
        <f t="shared" si="30"/>
        <v>3600</v>
      </c>
      <c r="AI43" s="2" t="str">
        <f t="shared" si="30"/>
        <v>N.A.</v>
      </c>
      <c r="AJ43" s="2">
        <f t="shared" si="30"/>
        <v>15480</v>
      </c>
      <c r="AK43" s="2" t="str">
        <f t="shared" si="30"/>
        <v>N.A.</v>
      </c>
      <c r="AL43" s="2">
        <f t="shared" si="30"/>
        <v>2150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4051.3605947955389</v>
      </c>
      <c r="AQ43" s="13">
        <f t="shared" ref="AQ43" si="43">IFERROR(M43/AB43, "N.A.")</f>
        <v>4476.0820045558085</v>
      </c>
      <c r="AR43" s="14">
        <f t="shared" ref="AR43" si="44">IFERROR(N43/AC43, "N.A.")</f>
        <v>4219.1093117408909</v>
      </c>
    </row>
    <row r="44" spans="1:44" ht="15" customHeight="1" thickBot="1" x14ac:dyDescent="0.3">
      <c r="A44" s="5" t="s">
        <v>0</v>
      </c>
      <c r="B44" s="24">
        <f>B43+C43</f>
        <v>6096830</v>
      </c>
      <c r="C44" s="26"/>
      <c r="D44" s="24">
        <f>D43+E43</f>
        <v>601200</v>
      </c>
      <c r="E44" s="26"/>
      <c r="F44" s="24">
        <f>F43+G43</f>
        <v>2322000</v>
      </c>
      <c r="G44" s="26"/>
      <c r="H44" s="24">
        <f>H43+I43</f>
        <v>359050</v>
      </c>
      <c r="I44" s="26"/>
      <c r="J44" s="24">
        <f>J43+K43</f>
        <v>0</v>
      </c>
      <c r="K44" s="26"/>
      <c r="L44" s="24">
        <f>L43+M43</f>
        <v>9379080</v>
      </c>
      <c r="M44" s="25"/>
      <c r="N44" s="18">
        <f>B44+D44+F44+H44+J44</f>
        <v>9379080</v>
      </c>
      <c r="P44" s="5" t="s">
        <v>0</v>
      </c>
      <c r="Q44" s="24">
        <f>Q43+R43</f>
        <v>1589</v>
      </c>
      <c r="R44" s="26"/>
      <c r="S44" s="24">
        <f>S43+T43</f>
        <v>167</v>
      </c>
      <c r="T44" s="26"/>
      <c r="U44" s="24">
        <f>U43+V43</f>
        <v>150</v>
      </c>
      <c r="V44" s="26"/>
      <c r="W44" s="24">
        <f>W43+X43</f>
        <v>167</v>
      </c>
      <c r="X44" s="26"/>
      <c r="Y44" s="24">
        <f>Y43+Z43</f>
        <v>150</v>
      </c>
      <c r="Z44" s="26"/>
      <c r="AA44" s="24">
        <f>AA43+AB43</f>
        <v>2223</v>
      </c>
      <c r="AB44" s="25"/>
      <c r="AC44" s="18">
        <f>Q44+S44+U44+W44+Y44</f>
        <v>2223</v>
      </c>
      <c r="AE44" s="5" t="s">
        <v>0</v>
      </c>
      <c r="AF44" s="27">
        <f>IFERROR(B44/Q44,"N.A.")</f>
        <v>3836.8974197608559</v>
      </c>
      <c r="AG44" s="28"/>
      <c r="AH44" s="27">
        <f>IFERROR(D44/S44,"N.A.")</f>
        <v>3600</v>
      </c>
      <c r="AI44" s="28"/>
      <c r="AJ44" s="27">
        <f>IFERROR(F44/U44,"N.A.")</f>
        <v>15480</v>
      </c>
      <c r="AK44" s="28"/>
      <c r="AL44" s="27">
        <f>IFERROR(H44/W44,"N.A.")</f>
        <v>2150</v>
      </c>
      <c r="AM44" s="28"/>
      <c r="AN44" s="27">
        <f>IFERROR(J44/Y44,"N.A.")</f>
        <v>0</v>
      </c>
      <c r="AO44" s="28"/>
      <c r="AP44" s="27">
        <f>IFERROR(L44/AA44,"N.A.")</f>
        <v>4219.1093117408909</v>
      </c>
      <c r="AQ44" s="28"/>
      <c r="AR44" s="16">
        <f>IFERROR(N44/AC44, "N.A.")</f>
        <v>4219.1093117408909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16918200.000000004</v>
      </c>
      <c r="C15" s="2"/>
      <c r="D15" s="2">
        <v>10576650.000000002</v>
      </c>
      <c r="E15" s="2"/>
      <c r="F15" s="2">
        <v>13941070</v>
      </c>
      <c r="G15" s="2"/>
      <c r="H15" s="2">
        <v>30268060.000000004</v>
      </c>
      <c r="I15" s="2"/>
      <c r="J15" s="2">
        <v>0</v>
      </c>
      <c r="K15" s="2"/>
      <c r="L15" s="1">
        <f>B15+D15+F15+H15+J15</f>
        <v>71703980.000000015</v>
      </c>
      <c r="M15" s="13">
        <f>C15+E15+G15+I15+K15</f>
        <v>0</v>
      </c>
      <c r="N15" s="14">
        <f>L15+M15</f>
        <v>71703980.000000015</v>
      </c>
      <c r="P15" s="3" t="s">
        <v>12</v>
      </c>
      <c r="Q15" s="2">
        <v>4627</v>
      </c>
      <c r="R15" s="2">
        <v>0</v>
      </c>
      <c r="S15" s="2">
        <v>2374</v>
      </c>
      <c r="T15" s="2">
        <v>0</v>
      </c>
      <c r="U15" s="2">
        <v>1767</v>
      </c>
      <c r="V15" s="2">
        <v>0</v>
      </c>
      <c r="W15" s="2">
        <v>17267</v>
      </c>
      <c r="X15" s="2">
        <v>0</v>
      </c>
      <c r="Y15" s="2">
        <v>2201</v>
      </c>
      <c r="Z15" s="2">
        <v>0</v>
      </c>
      <c r="AA15" s="1">
        <f>Q15+S15+U15+W15+Y15</f>
        <v>28236</v>
      </c>
      <c r="AB15" s="13">
        <f>R15+T15+V15+X15+Z15</f>
        <v>0</v>
      </c>
      <c r="AC15" s="14">
        <f>AA15+AB15</f>
        <v>28236</v>
      </c>
      <c r="AE15" s="3" t="s">
        <v>12</v>
      </c>
      <c r="AF15" s="2">
        <f>IFERROR(B15/Q15, "N.A.")</f>
        <v>3656.4080397665884</v>
      </c>
      <c r="AG15" s="2" t="str">
        <f t="shared" ref="AG15:AR19" si="0">IFERROR(C15/R15, "N.A.")</f>
        <v>N.A.</v>
      </c>
      <c r="AH15" s="2">
        <f t="shared" si="0"/>
        <v>4455.2021903959567</v>
      </c>
      <c r="AI15" s="2" t="str">
        <f t="shared" si="0"/>
        <v>N.A.</v>
      </c>
      <c r="AJ15" s="2">
        <f t="shared" si="0"/>
        <v>7889.6830786644032</v>
      </c>
      <c r="AK15" s="2" t="str">
        <f t="shared" si="0"/>
        <v>N.A.</v>
      </c>
      <c r="AL15" s="2">
        <f t="shared" si="0"/>
        <v>1752.9426072855738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2539.4524720215331</v>
      </c>
      <c r="AQ15" s="13" t="str">
        <f t="shared" si="0"/>
        <v>N.A.</v>
      </c>
      <c r="AR15" s="14">
        <f t="shared" si="0"/>
        <v>2539.4524720215331</v>
      </c>
    </row>
    <row r="16" spans="1:44" ht="15" customHeight="1" thickBot="1" x14ac:dyDescent="0.3">
      <c r="A16" s="3" t="s">
        <v>13</v>
      </c>
      <c r="B16" s="2">
        <v>19169747.000000004</v>
      </c>
      <c r="C16" s="2">
        <v>1062960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19169747.000000004</v>
      </c>
      <c r="M16" s="13">
        <f t="shared" si="1"/>
        <v>1062960</v>
      </c>
      <c r="N16" s="14">
        <f t="shared" ref="N16:N18" si="2">L16+M16</f>
        <v>20232707.000000004</v>
      </c>
      <c r="P16" s="3" t="s">
        <v>13</v>
      </c>
      <c r="Q16" s="2">
        <v>6970</v>
      </c>
      <c r="R16" s="2">
        <v>206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6970</v>
      </c>
      <c r="AB16" s="13">
        <f t="shared" si="3"/>
        <v>206</v>
      </c>
      <c r="AC16" s="14">
        <f t="shared" ref="AC16:AC18" si="4">AA16+AB16</f>
        <v>7176</v>
      </c>
      <c r="AE16" s="3" t="s">
        <v>13</v>
      </c>
      <c r="AF16" s="2">
        <f t="shared" ref="AF16:AF19" si="5">IFERROR(B16/Q16, "N.A.")</f>
        <v>2750.3223816355817</v>
      </c>
      <c r="AG16" s="2">
        <f t="shared" si="0"/>
        <v>5160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2750.3223816355817</v>
      </c>
      <c r="AQ16" s="13">
        <f t="shared" si="0"/>
        <v>5160</v>
      </c>
      <c r="AR16" s="14">
        <f t="shared" si="0"/>
        <v>2819.4965161649948</v>
      </c>
    </row>
    <row r="17" spans="1:44" ht="15" customHeight="1" thickBot="1" x14ac:dyDescent="0.3">
      <c r="A17" s="3" t="s">
        <v>14</v>
      </c>
      <c r="B17" s="2">
        <v>91675056.000000015</v>
      </c>
      <c r="C17" s="2">
        <v>282875668.99999994</v>
      </c>
      <c r="D17" s="2">
        <v>4277724</v>
      </c>
      <c r="E17" s="2">
        <v>0</v>
      </c>
      <c r="F17" s="2"/>
      <c r="G17" s="2">
        <v>27939199.999999996</v>
      </c>
      <c r="H17" s="2"/>
      <c r="I17" s="2">
        <v>15769290</v>
      </c>
      <c r="J17" s="2">
        <v>0</v>
      </c>
      <c r="K17" s="2"/>
      <c r="L17" s="1">
        <f t="shared" si="1"/>
        <v>95952780.000000015</v>
      </c>
      <c r="M17" s="13">
        <f t="shared" si="1"/>
        <v>326584158.99999994</v>
      </c>
      <c r="N17" s="14">
        <f t="shared" si="2"/>
        <v>422536938.99999994</v>
      </c>
      <c r="P17" s="3" t="s">
        <v>14</v>
      </c>
      <c r="Q17" s="2">
        <v>19909</v>
      </c>
      <c r="R17" s="2">
        <v>41939</v>
      </c>
      <c r="S17" s="2">
        <v>1854</v>
      </c>
      <c r="T17" s="2">
        <v>212</v>
      </c>
      <c r="U17" s="2">
        <v>0</v>
      </c>
      <c r="V17" s="2">
        <v>2477</v>
      </c>
      <c r="W17" s="2">
        <v>0</v>
      </c>
      <c r="X17" s="2">
        <v>5161</v>
      </c>
      <c r="Y17" s="2">
        <v>6234</v>
      </c>
      <c r="Z17" s="2">
        <v>0</v>
      </c>
      <c r="AA17" s="1">
        <f t="shared" si="3"/>
        <v>27997</v>
      </c>
      <c r="AB17" s="13">
        <f t="shared" si="3"/>
        <v>49789</v>
      </c>
      <c r="AC17" s="14">
        <f t="shared" si="4"/>
        <v>77786</v>
      </c>
      <c r="AE17" s="3" t="s">
        <v>14</v>
      </c>
      <c r="AF17" s="2">
        <f t="shared" si="5"/>
        <v>4604.7042041287868</v>
      </c>
      <c r="AG17" s="2">
        <f t="shared" si="0"/>
        <v>6744.9311857698067</v>
      </c>
      <c r="AH17" s="2">
        <f t="shared" si="0"/>
        <v>2307.294498381877</v>
      </c>
      <c r="AI17" s="2">
        <f t="shared" si="0"/>
        <v>0</v>
      </c>
      <c r="AJ17" s="2" t="str">
        <f t="shared" si="0"/>
        <v>N.A.</v>
      </c>
      <c r="AK17" s="2">
        <f t="shared" si="0"/>
        <v>11279.450948728299</v>
      </c>
      <c r="AL17" s="2" t="str">
        <f t="shared" si="0"/>
        <v>N.A.</v>
      </c>
      <c r="AM17" s="2">
        <f t="shared" si="0"/>
        <v>3055.471807789188</v>
      </c>
      <c r="AN17" s="2">
        <f t="shared" si="0"/>
        <v>0</v>
      </c>
      <c r="AO17" s="2" t="str">
        <f t="shared" si="0"/>
        <v>N.A.</v>
      </c>
      <c r="AP17" s="15">
        <f t="shared" si="0"/>
        <v>3427.2522055934569</v>
      </c>
      <c r="AQ17" s="13">
        <f t="shared" si="0"/>
        <v>6559.3636947920213</v>
      </c>
      <c r="AR17" s="14">
        <f t="shared" si="0"/>
        <v>5432.0435425397882</v>
      </c>
    </row>
    <row r="18" spans="1:44" ht="15" customHeight="1" thickBot="1" x14ac:dyDescent="0.3">
      <c r="A18" s="3" t="s">
        <v>15</v>
      </c>
      <c r="B18" s="2">
        <v>26514922.000000004</v>
      </c>
      <c r="C18" s="2">
        <v>1073280</v>
      </c>
      <c r="D18" s="2">
        <v>3576740</v>
      </c>
      <c r="E18" s="2"/>
      <c r="F18" s="2"/>
      <c r="G18" s="2">
        <v>4897797.9999999991</v>
      </c>
      <c r="H18" s="2">
        <v>4676058.0000000009</v>
      </c>
      <c r="I18" s="2"/>
      <c r="J18" s="2">
        <v>0</v>
      </c>
      <c r="K18" s="2"/>
      <c r="L18" s="1">
        <f t="shared" si="1"/>
        <v>34767720.000000007</v>
      </c>
      <c r="M18" s="13">
        <f t="shared" si="1"/>
        <v>5971077.9999999991</v>
      </c>
      <c r="N18" s="14">
        <f t="shared" si="2"/>
        <v>40738798.000000007</v>
      </c>
      <c r="P18" s="3" t="s">
        <v>15</v>
      </c>
      <c r="Q18" s="2">
        <v>11194</v>
      </c>
      <c r="R18" s="2">
        <v>208</v>
      </c>
      <c r="S18" s="2">
        <v>752</v>
      </c>
      <c r="T18" s="2">
        <v>0</v>
      </c>
      <c r="U18" s="2">
        <v>0</v>
      </c>
      <c r="V18" s="2">
        <v>3060</v>
      </c>
      <c r="W18" s="2">
        <v>6015</v>
      </c>
      <c r="X18" s="2">
        <v>0</v>
      </c>
      <c r="Y18" s="2">
        <v>1714</v>
      </c>
      <c r="Z18" s="2">
        <v>0</v>
      </c>
      <c r="AA18" s="1">
        <f t="shared" si="3"/>
        <v>19675</v>
      </c>
      <c r="AB18" s="13">
        <f t="shared" si="3"/>
        <v>3268</v>
      </c>
      <c r="AC18" s="17">
        <f t="shared" si="4"/>
        <v>22943</v>
      </c>
      <c r="AE18" s="3" t="s">
        <v>15</v>
      </c>
      <c r="AF18" s="2">
        <f t="shared" si="5"/>
        <v>2368.6726817938184</v>
      </c>
      <c r="AG18" s="2">
        <f t="shared" si="0"/>
        <v>5160</v>
      </c>
      <c r="AH18" s="2">
        <f t="shared" si="0"/>
        <v>4756.3031914893618</v>
      </c>
      <c r="AI18" s="2" t="str">
        <f t="shared" si="0"/>
        <v>N.A.</v>
      </c>
      <c r="AJ18" s="2" t="str">
        <f t="shared" si="0"/>
        <v>N.A.</v>
      </c>
      <c r="AK18" s="2">
        <f t="shared" si="0"/>
        <v>1600.5875816993462</v>
      </c>
      <c r="AL18" s="2">
        <f t="shared" si="0"/>
        <v>777.39950124688289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1767.1013977128339</v>
      </c>
      <c r="AQ18" s="13">
        <f t="shared" si="0"/>
        <v>1827.1352509179924</v>
      </c>
      <c r="AR18" s="14">
        <f t="shared" si="0"/>
        <v>1775.6526173560567</v>
      </c>
    </row>
    <row r="19" spans="1:44" ht="15" customHeight="1" thickBot="1" x14ac:dyDescent="0.3">
      <c r="A19" s="4" t="s">
        <v>16</v>
      </c>
      <c r="B19" s="2">
        <v>154277925.00000003</v>
      </c>
      <c r="C19" s="2">
        <v>285011909</v>
      </c>
      <c r="D19" s="2">
        <v>18431114.000000004</v>
      </c>
      <c r="E19" s="2">
        <v>0</v>
      </c>
      <c r="F19" s="2">
        <v>13941070</v>
      </c>
      <c r="G19" s="2">
        <v>32836998.000000007</v>
      </c>
      <c r="H19" s="2">
        <v>34944118.000000015</v>
      </c>
      <c r="I19" s="2">
        <v>15769290</v>
      </c>
      <c r="J19" s="2">
        <v>0</v>
      </c>
      <c r="K19" s="2"/>
      <c r="L19" s="1">
        <f t="shared" ref="L19" si="6">B19+D19+F19+H19+J19</f>
        <v>221594227.00000006</v>
      </c>
      <c r="M19" s="13">
        <f t="shared" ref="M19" si="7">C19+E19+G19+I19+K19</f>
        <v>333618197</v>
      </c>
      <c r="N19" s="17">
        <f t="shared" ref="N19" si="8">L19+M19</f>
        <v>555212424</v>
      </c>
      <c r="P19" s="4" t="s">
        <v>16</v>
      </c>
      <c r="Q19" s="2">
        <v>42700</v>
      </c>
      <c r="R19" s="2">
        <v>42353</v>
      </c>
      <c r="S19" s="2">
        <v>4980</v>
      </c>
      <c r="T19" s="2">
        <v>212</v>
      </c>
      <c r="U19" s="2">
        <v>1767</v>
      </c>
      <c r="V19" s="2">
        <v>5537</v>
      </c>
      <c r="W19" s="2">
        <v>23282</v>
      </c>
      <c r="X19" s="2">
        <v>5161</v>
      </c>
      <c r="Y19" s="2">
        <v>10149</v>
      </c>
      <c r="Z19" s="2">
        <v>0</v>
      </c>
      <c r="AA19" s="1">
        <f t="shared" ref="AA19" si="9">Q19+S19+U19+W19+Y19</f>
        <v>82878</v>
      </c>
      <c r="AB19" s="13">
        <f t="shared" ref="AB19" si="10">R19+T19+V19+X19+Z19</f>
        <v>53263</v>
      </c>
      <c r="AC19" s="14">
        <f t="shared" ref="AC19" si="11">AA19+AB19</f>
        <v>136141</v>
      </c>
      <c r="AE19" s="4" t="s">
        <v>16</v>
      </c>
      <c r="AF19" s="2">
        <f t="shared" si="5"/>
        <v>3613.0661592505862</v>
      </c>
      <c r="AG19" s="2">
        <f t="shared" si="0"/>
        <v>6729.4385049465209</v>
      </c>
      <c r="AH19" s="2">
        <f t="shared" si="0"/>
        <v>3701.0269076305231</v>
      </c>
      <c r="AI19" s="2">
        <f t="shared" si="0"/>
        <v>0</v>
      </c>
      <c r="AJ19" s="2">
        <f t="shared" si="0"/>
        <v>7889.6830786644032</v>
      </c>
      <c r="AK19" s="2">
        <f t="shared" si="0"/>
        <v>5930.4674011197412</v>
      </c>
      <c r="AL19" s="2">
        <f t="shared" si="0"/>
        <v>1500.907052658707</v>
      </c>
      <c r="AM19" s="2">
        <f t="shared" si="0"/>
        <v>3055.471807789188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2673.7400395762452</v>
      </c>
      <c r="AQ19" s="13">
        <f t="shared" ref="AQ19" si="13">IFERROR(M19/AB19, "N.A.")</f>
        <v>6263.6013179880965</v>
      </c>
      <c r="AR19" s="14">
        <f t="shared" ref="AR19" si="14">IFERROR(N19/AC19, "N.A.")</f>
        <v>4078.2161435570474</v>
      </c>
    </row>
    <row r="20" spans="1:44" ht="15" customHeight="1" thickBot="1" x14ac:dyDescent="0.3">
      <c r="A20" s="5" t="s">
        <v>0</v>
      </c>
      <c r="B20" s="24">
        <f>B19+C19</f>
        <v>439289834</v>
      </c>
      <c r="C20" s="26"/>
      <c r="D20" s="24">
        <f>D19+E19</f>
        <v>18431114.000000004</v>
      </c>
      <c r="E20" s="26"/>
      <c r="F20" s="24">
        <f>F19+G19</f>
        <v>46778068.000000007</v>
      </c>
      <c r="G20" s="26"/>
      <c r="H20" s="24">
        <f>H19+I19</f>
        <v>50713408.000000015</v>
      </c>
      <c r="I20" s="26"/>
      <c r="J20" s="24">
        <f>J19+K19</f>
        <v>0</v>
      </c>
      <c r="K20" s="26"/>
      <c r="L20" s="24">
        <f>L19+M19</f>
        <v>555212424</v>
      </c>
      <c r="M20" s="25"/>
      <c r="N20" s="18">
        <f>B20+D20+F20+H20+J20</f>
        <v>555212424</v>
      </c>
      <c r="P20" s="5" t="s">
        <v>0</v>
      </c>
      <c r="Q20" s="24">
        <f>Q19+R19</f>
        <v>85053</v>
      </c>
      <c r="R20" s="26"/>
      <c r="S20" s="24">
        <f>S19+T19</f>
        <v>5192</v>
      </c>
      <c r="T20" s="26"/>
      <c r="U20" s="24">
        <f>U19+V19</f>
        <v>7304</v>
      </c>
      <c r="V20" s="26"/>
      <c r="W20" s="24">
        <f>W19+X19</f>
        <v>28443</v>
      </c>
      <c r="X20" s="26"/>
      <c r="Y20" s="24">
        <f>Y19+Z19</f>
        <v>10149</v>
      </c>
      <c r="Z20" s="26"/>
      <c r="AA20" s="24">
        <f>AA19+AB19</f>
        <v>136141</v>
      </c>
      <c r="AB20" s="26"/>
      <c r="AC20" s="19">
        <f>Q20+S20+U20+W20+Y20</f>
        <v>136141</v>
      </c>
      <c r="AE20" s="5" t="s">
        <v>0</v>
      </c>
      <c r="AF20" s="27">
        <f>IFERROR(B20/Q20,"N.A.")</f>
        <v>5164.8952300330384</v>
      </c>
      <c r="AG20" s="28"/>
      <c r="AH20" s="27">
        <f>IFERROR(D20/S20,"N.A.")</f>
        <v>3549.9063944530053</v>
      </c>
      <c r="AI20" s="28"/>
      <c r="AJ20" s="27">
        <f>IFERROR(F20/U20,"N.A.")</f>
        <v>6404.4452354874056</v>
      </c>
      <c r="AK20" s="28"/>
      <c r="AL20" s="27">
        <f>IFERROR(H20/W20,"N.A.")</f>
        <v>1782.9837921456954</v>
      </c>
      <c r="AM20" s="28"/>
      <c r="AN20" s="27">
        <f>IFERROR(J20/Y20,"N.A.")</f>
        <v>0</v>
      </c>
      <c r="AO20" s="28"/>
      <c r="AP20" s="27">
        <f>IFERROR(L20/AA20,"N.A.")</f>
        <v>4078.2161435570474</v>
      </c>
      <c r="AQ20" s="28"/>
      <c r="AR20" s="16">
        <f>IFERROR(N20/AC20, "N.A.")</f>
        <v>4078.2161435570474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15753760</v>
      </c>
      <c r="C27" s="2"/>
      <c r="D27" s="2">
        <v>9178290</v>
      </c>
      <c r="E27" s="2"/>
      <c r="F27" s="2">
        <v>12214340</v>
      </c>
      <c r="G27" s="2"/>
      <c r="H27" s="2">
        <v>16103205.999999998</v>
      </c>
      <c r="I27" s="2"/>
      <c r="J27" s="2">
        <v>0</v>
      </c>
      <c r="K27" s="2"/>
      <c r="L27" s="1">
        <f>B27+D27+F27+H27+J27</f>
        <v>53249596</v>
      </c>
      <c r="M27" s="13">
        <f>C27+E27+G27+I27+K27</f>
        <v>0</v>
      </c>
      <c r="N27" s="14">
        <f>L27+M27</f>
        <v>53249596</v>
      </c>
      <c r="P27" s="3" t="s">
        <v>12</v>
      </c>
      <c r="Q27" s="2">
        <v>3675</v>
      </c>
      <c r="R27" s="2">
        <v>0</v>
      </c>
      <c r="S27" s="2">
        <v>2103</v>
      </c>
      <c r="T27" s="2">
        <v>0</v>
      </c>
      <c r="U27" s="2">
        <v>1181</v>
      </c>
      <c r="V27" s="2">
        <v>0</v>
      </c>
      <c r="W27" s="2">
        <v>5549</v>
      </c>
      <c r="X27" s="2">
        <v>0</v>
      </c>
      <c r="Y27" s="2">
        <v>822</v>
      </c>
      <c r="Z27" s="2">
        <v>0</v>
      </c>
      <c r="AA27" s="1">
        <f>Q27+S27+U27+W27+Y27</f>
        <v>13330</v>
      </c>
      <c r="AB27" s="13">
        <f>R27+T27+V27+X27+Z27</f>
        <v>0</v>
      </c>
      <c r="AC27" s="14">
        <f>AA27+AB27</f>
        <v>13330</v>
      </c>
      <c r="AE27" s="3" t="s">
        <v>12</v>
      </c>
      <c r="AF27" s="2">
        <f>IFERROR(B27/Q27, "N.A.")</f>
        <v>4286.7374149659863</v>
      </c>
      <c r="AG27" s="2" t="str">
        <f t="shared" ref="AG27:AR31" si="15">IFERROR(C27/R27, "N.A.")</f>
        <v>N.A.</v>
      </c>
      <c r="AH27" s="2">
        <f t="shared" si="15"/>
        <v>4364.3794579172609</v>
      </c>
      <c r="AI27" s="2" t="str">
        <f t="shared" si="15"/>
        <v>N.A.</v>
      </c>
      <c r="AJ27" s="2">
        <f t="shared" si="15"/>
        <v>10342.370872142252</v>
      </c>
      <c r="AK27" s="2" t="str">
        <f t="shared" si="15"/>
        <v>N.A.</v>
      </c>
      <c r="AL27" s="2">
        <f t="shared" si="15"/>
        <v>2902.0014417012071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3994.7183795948986</v>
      </c>
      <c r="AQ27" s="13" t="str">
        <f t="shared" si="15"/>
        <v>N.A.</v>
      </c>
      <c r="AR27" s="14">
        <f t="shared" si="15"/>
        <v>3994.7183795948986</v>
      </c>
    </row>
    <row r="28" spans="1:44" ht="15" customHeight="1" thickBot="1" x14ac:dyDescent="0.3">
      <c r="A28" s="3" t="s">
        <v>13</v>
      </c>
      <c r="B28" s="2">
        <v>1844000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1844000</v>
      </c>
      <c r="M28" s="13">
        <f t="shared" si="16"/>
        <v>0</v>
      </c>
      <c r="N28" s="14">
        <f t="shared" ref="N28:N30" si="17">L28+M28</f>
        <v>1844000</v>
      </c>
      <c r="P28" s="3" t="s">
        <v>13</v>
      </c>
      <c r="Q28" s="2">
        <v>461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461</v>
      </c>
      <c r="AB28" s="13">
        <f t="shared" si="18"/>
        <v>0</v>
      </c>
      <c r="AC28" s="14">
        <f t="shared" ref="AC28:AC30" si="19">AA28+AB28</f>
        <v>461</v>
      </c>
      <c r="AE28" s="3" t="s">
        <v>13</v>
      </c>
      <c r="AF28" s="2">
        <f t="shared" ref="AF28:AF31" si="20">IFERROR(B28/Q28, "N.A.")</f>
        <v>4000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4000</v>
      </c>
      <c r="AQ28" s="13" t="str">
        <f t="shared" si="15"/>
        <v>N.A.</v>
      </c>
      <c r="AR28" s="14">
        <f t="shared" si="15"/>
        <v>4000</v>
      </c>
    </row>
    <row r="29" spans="1:44" ht="15" customHeight="1" thickBot="1" x14ac:dyDescent="0.3">
      <c r="A29" s="3" t="s">
        <v>14</v>
      </c>
      <c r="B29" s="2">
        <v>56089154.999999985</v>
      </c>
      <c r="C29" s="2">
        <v>150436104.99999997</v>
      </c>
      <c r="D29" s="2">
        <v>4186824.0000000005</v>
      </c>
      <c r="E29" s="2">
        <v>0</v>
      </c>
      <c r="F29" s="2"/>
      <c r="G29" s="2">
        <v>21401200</v>
      </c>
      <c r="H29" s="2"/>
      <c r="I29" s="2">
        <v>13922360</v>
      </c>
      <c r="J29" s="2">
        <v>0</v>
      </c>
      <c r="K29" s="2"/>
      <c r="L29" s="1">
        <f t="shared" si="16"/>
        <v>60275978.999999985</v>
      </c>
      <c r="M29" s="13">
        <f t="shared" si="16"/>
        <v>185759664.99999997</v>
      </c>
      <c r="N29" s="14">
        <f t="shared" si="17"/>
        <v>246035643.99999994</v>
      </c>
      <c r="P29" s="3" t="s">
        <v>14</v>
      </c>
      <c r="Q29" s="2">
        <v>11689</v>
      </c>
      <c r="R29" s="2">
        <v>23565</v>
      </c>
      <c r="S29" s="2">
        <v>1087</v>
      </c>
      <c r="T29" s="2">
        <v>212</v>
      </c>
      <c r="U29" s="2">
        <v>0</v>
      </c>
      <c r="V29" s="2">
        <v>1898</v>
      </c>
      <c r="W29" s="2">
        <v>0</v>
      </c>
      <c r="X29" s="2">
        <v>3464</v>
      </c>
      <c r="Y29" s="2">
        <v>1291</v>
      </c>
      <c r="Z29" s="2">
        <v>0</v>
      </c>
      <c r="AA29" s="1">
        <f t="shared" si="18"/>
        <v>14067</v>
      </c>
      <c r="AB29" s="13">
        <f t="shared" si="18"/>
        <v>29139</v>
      </c>
      <c r="AC29" s="14">
        <f t="shared" si="19"/>
        <v>43206</v>
      </c>
      <c r="AE29" s="3" t="s">
        <v>14</v>
      </c>
      <c r="AF29" s="2">
        <f t="shared" si="20"/>
        <v>4798.4562409102564</v>
      </c>
      <c r="AG29" s="2">
        <f t="shared" si="15"/>
        <v>6383.8788457458086</v>
      </c>
      <c r="AH29" s="2">
        <f t="shared" si="15"/>
        <v>3851.7240110395587</v>
      </c>
      <c r="AI29" s="2">
        <f t="shared" si="15"/>
        <v>0</v>
      </c>
      <c r="AJ29" s="2" t="str">
        <f t="shared" si="15"/>
        <v>N.A.</v>
      </c>
      <c r="AK29" s="2">
        <f t="shared" si="15"/>
        <v>11275.658587987355</v>
      </c>
      <c r="AL29" s="2" t="str">
        <f t="shared" si="15"/>
        <v>N.A.</v>
      </c>
      <c r="AM29" s="2">
        <f t="shared" si="15"/>
        <v>4019.1570438799076</v>
      </c>
      <c r="AN29" s="2">
        <f t="shared" si="15"/>
        <v>0</v>
      </c>
      <c r="AO29" s="2" t="str">
        <f t="shared" si="15"/>
        <v>N.A.</v>
      </c>
      <c r="AP29" s="15">
        <f t="shared" si="15"/>
        <v>4284.9206653870751</v>
      </c>
      <c r="AQ29" s="13">
        <f t="shared" si="15"/>
        <v>6374.9498953292832</v>
      </c>
      <c r="AR29" s="14">
        <f t="shared" si="15"/>
        <v>5694.4786372263097</v>
      </c>
    </row>
    <row r="30" spans="1:44" ht="15" customHeight="1" thickBot="1" x14ac:dyDescent="0.3">
      <c r="A30" s="3" t="s">
        <v>15</v>
      </c>
      <c r="B30" s="2">
        <v>26514922.000000004</v>
      </c>
      <c r="C30" s="2">
        <v>1073280</v>
      </c>
      <c r="D30" s="2">
        <v>3576740</v>
      </c>
      <c r="E30" s="2"/>
      <c r="F30" s="2"/>
      <c r="G30" s="2">
        <v>4897797.9999999991</v>
      </c>
      <c r="H30" s="2">
        <v>4595218.0000000009</v>
      </c>
      <c r="I30" s="2"/>
      <c r="J30" s="2">
        <v>0</v>
      </c>
      <c r="K30" s="2"/>
      <c r="L30" s="1">
        <f t="shared" si="16"/>
        <v>34686880.000000007</v>
      </c>
      <c r="M30" s="13">
        <f t="shared" si="16"/>
        <v>5971077.9999999991</v>
      </c>
      <c r="N30" s="14">
        <f t="shared" si="17"/>
        <v>40657958.000000007</v>
      </c>
      <c r="P30" s="3" t="s">
        <v>15</v>
      </c>
      <c r="Q30" s="2">
        <v>11194</v>
      </c>
      <c r="R30" s="2">
        <v>208</v>
      </c>
      <c r="S30" s="2">
        <v>752</v>
      </c>
      <c r="T30" s="2">
        <v>0</v>
      </c>
      <c r="U30" s="2">
        <v>0</v>
      </c>
      <c r="V30" s="2">
        <v>3060</v>
      </c>
      <c r="W30" s="2">
        <v>5437</v>
      </c>
      <c r="X30" s="2">
        <v>0</v>
      </c>
      <c r="Y30" s="2">
        <v>1305</v>
      </c>
      <c r="Z30" s="2">
        <v>0</v>
      </c>
      <c r="AA30" s="1">
        <f t="shared" si="18"/>
        <v>18688</v>
      </c>
      <c r="AB30" s="13">
        <f t="shared" si="18"/>
        <v>3268</v>
      </c>
      <c r="AC30" s="17">
        <f t="shared" si="19"/>
        <v>21956</v>
      </c>
      <c r="AE30" s="3" t="s">
        <v>15</v>
      </c>
      <c r="AF30" s="2">
        <f t="shared" si="20"/>
        <v>2368.6726817938184</v>
      </c>
      <c r="AG30" s="2">
        <f t="shared" si="15"/>
        <v>5160</v>
      </c>
      <c r="AH30" s="2">
        <f t="shared" si="15"/>
        <v>4756.3031914893618</v>
      </c>
      <c r="AI30" s="2" t="str">
        <f t="shared" si="15"/>
        <v>N.A.</v>
      </c>
      <c r="AJ30" s="2" t="str">
        <f t="shared" si="15"/>
        <v>N.A.</v>
      </c>
      <c r="AK30" s="2">
        <f t="shared" si="15"/>
        <v>1600.5875816993462</v>
      </c>
      <c r="AL30" s="2">
        <f t="shared" si="15"/>
        <v>845.1752804855621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1856.1044520547948</v>
      </c>
      <c r="AQ30" s="13">
        <f t="shared" si="15"/>
        <v>1827.1352509179924</v>
      </c>
      <c r="AR30" s="14">
        <f t="shared" si="15"/>
        <v>1851.792585170341</v>
      </c>
    </row>
    <row r="31" spans="1:44" ht="15" customHeight="1" thickBot="1" x14ac:dyDescent="0.3">
      <c r="A31" s="4" t="s">
        <v>16</v>
      </c>
      <c r="B31" s="2">
        <v>100201836.99999997</v>
      </c>
      <c r="C31" s="2">
        <v>151509384.99999997</v>
      </c>
      <c r="D31" s="2">
        <v>16941854</v>
      </c>
      <c r="E31" s="2">
        <v>0</v>
      </c>
      <c r="F31" s="2">
        <v>12214340</v>
      </c>
      <c r="G31" s="2">
        <v>26298998</v>
      </c>
      <c r="H31" s="2">
        <v>20698424</v>
      </c>
      <c r="I31" s="2">
        <v>13922360</v>
      </c>
      <c r="J31" s="2">
        <v>0</v>
      </c>
      <c r="K31" s="2"/>
      <c r="L31" s="1">
        <f t="shared" ref="L31" si="21">B31+D31+F31+H31+J31</f>
        <v>150056454.99999997</v>
      </c>
      <c r="M31" s="13">
        <f t="shared" ref="M31" si="22">C31+E31+G31+I31+K31</f>
        <v>191730742.99999997</v>
      </c>
      <c r="N31" s="17">
        <f t="shared" ref="N31" si="23">L31+M31</f>
        <v>341787197.99999994</v>
      </c>
      <c r="P31" s="4" t="s">
        <v>16</v>
      </c>
      <c r="Q31" s="2">
        <v>27019</v>
      </c>
      <c r="R31" s="2">
        <v>23773</v>
      </c>
      <c r="S31" s="2">
        <v>3942</v>
      </c>
      <c r="T31" s="2">
        <v>212</v>
      </c>
      <c r="U31" s="2">
        <v>1181</v>
      </c>
      <c r="V31" s="2">
        <v>4958</v>
      </c>
      <c r="W31" s="2">
        <v>10986</v>
      </c>
      <c r="X31" s="2">
        <v>3464</v>
      </c>
      <c r="Y31" s="2">
        <v>3418</v>
      </c>
      <c r="Z31" s="2">
        <v>0</v>
      </c>
      <c r="AA31" s="1">
        <f t="shared" ref="AA31" si="24">Q31+S31+U31+W31+Y31</f>
        <v>46546</v>
      </c>
      <c r="AB31" s="13">
        <f t="shared" ref="AB31" si="25">R31+T31+V31+X31+Z31</f>
        <v>32407</v>
      </c>
      <c r="AC31" s="14">
        <f t="shared" ref="AC31" si="26">AA31+AB31</f>
        <v>78953</v>
      </c>
      <c r="AE31" s="4" t="s">
        <v>16</v>
      </c>
      <c r="AF31" s="2">
        <f t="shared" si="20"/>
        <v>3708.5694141159915</v>
      </c>
      <c r="AG31" s="2">
        <f t="shared" si="15"/>
        <v>6373.1706137214478</v>
      </c>
      <c r="AH31" s="2">
        <f t="shared" si="15"/>
        <v>4297.7813292744804</v>
      </c>
      <c r="AI31" s="2">
        <f t="shared" si="15"/>
        <v>0</v>
      </c>
      <c r="AJ31" s="2">
        <f t="shared" si="15"/>
        <v>10342.370872142252</v>
      </c>
      <c r="AK31" s="2">
        <f t="shared" si="15"/>
        <v>5304.3561920129087</v>
      </c>
      <c r="AL31" s="2">
        <f t="shared" si="15"/>
        <v>1884.072819952667</v>
      </c>
      <c r="AM31" s="2">
        <f t="shared" si="15"/>
        <v>4019.1570438799076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3223.8313711167439</v>
      </c>
      <c r="AQ31" s="13">
        <f t="shared" ref="AQ31" si="28">IFERROR(M31/AB31, "N.A.")</f>
        <v>5916.3373036689591</v>
      </c>
      <c r="AR31" s="14">
        <f t="shared" ref="AR31" si="29">IFERROR(N31/AC31, "N.A.")</f>
        <v>4328.995706306283</v>
      </c>
    </row>
    <row r="32" spans="1:44" ht="15" customHeight="1" thickBot="1" x14ac:dyDescent="0.3">
      <c r="A32" s="5" t="s">
        <v>0</v>
      </c>
      <c r="B32" s="24">
        <f>B31+C31</f>
        <v>251711221.99999994</v>
      </c>
      <c r="C32" s="26"/>
      <c r="D32" s="24">
        <f>D31+E31</f>
        <v>16941854</v>
      </c>
      <c r="E32" s="26"/>
      <c r="F32" s="24">
        <f>F31+G31</f>
        <v>38513338</v>
      </c>
      <c r="G32" s="26"/>
      <c r="H32" s="24">
        <f>H31+I31</f>
        <v>34620784</v>
      </c>
      <c r="I32" s="26"/>
      <c r="J32" s="24">
        <f>J31+K31</f>
        <v>0</v>
      </c>
      <c r="K32" s="26"/>
      <c r="L32" s="24">
        <f>L31+M31</f>
        <v>341787197.99999994</v>
      </c>
      <c r="M32" s="25"/>
      <c r="N32" s="18">
        <f>B32+D32+F32+H32+J32</f>
        <v>341787197.99999994</v>
      </c>
      <c r="P32" s="5" t="s">
        <v>0</v>
      </c>
      <c r="Q32" s="24">
        <f>Q31+R31</f>
        <v>50792</v>
      </c>
      <c r="R32" s="26"/>
      <c r="S32" s="24">
        <f>S31+T31</f>
        <v>4154</v>
      </c>
      <c r="T32" s="26"/>
      <c r="U32" s="24">
        <f>U31+V31</f>
        <v>6139</v>
      </c>
      <c r="V32" s="26"/>
      <c r="W32" s="24">
        <f>W31+X31</f>
        <v>14450</v>
      </c>
      <c r="X32" s="26"/>
      <c r="Y32" s="24">
        <f>Y31+Z31</f>
        <v>3418</v>
      </c>
      <c r="Z32" s="26"/>
      <c r="AA32" s="24">
        <f>AA31+AB31</f>
        <v>78953</v>
      </c>
      <c r="AB32" s="26"/>
      <c r="AC32" s="19">
        <f>Q32+S32+U32+W32+Y32</f>
        <v>78953</v>
      </c>
      <c r="AE32" s="5" t="s">
        <v>0</v>
      </c>
      <c r="AF32" s="27">
        <f>IFERROR(B32/Q32,"N.A.")</f>
        <v>4955.7257442116861</v>
      </c>
      <c r="AG32" s="28"/>
      <c r="AH32" s="27">
        <f>IFERROR(D32/S32,"N.A.")</f>
        <v>4078.4434280211844</v>
      </c>
      <c r="AI32" s="28"/>
      <c r="AJ32" s="27">
        <f>IFERROR(F32/U32,"N.A.")</f>
        <v>6273.5523700928488</v>
      </c>
      <c r="AK32" s="28"/>
      <c r="AL32" s="27">
        <f>IFERROR(H32/W32,"N.A.")</f>
        <v>2395.9020069204153</v>
      </c>
      <c r="AM32" s="28"/>
      <c r="AN32" s="27">
        <f>IFERROR(J32/Y32,"N.A.")</f>
        <v>0</v>
      </c>
      <c r="AO32" s="28"/>
      <c r="AP32" s="27">
        <f>IFERROR(L32/AA32,"N.A.")</f>
        <v>4328.995706306283</v>
      </c>
      <c r="AQ32" s="28"/>
      <c r="AR32" s="16">
        <f>IFERROR(N32/AC32, "N.A.")</f>
        <v>4328.995706306283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1164440</v>
      </c>
      <c r="C39" s="2"/>
      <c r="D39" s="2">
        <v>1398360</v>
      </c>
      <c r="E39" s="2"/>
      <c r="F39" s="2">
        <v>1726729.9999999998</v>
      </c>
      <c r="G39" s="2"/>
      <c r="H39" s="2">
        <v>14164853.999999996</v>
      </c>
      <c r="I39" s="2"/>
      <c r="J39" s="2">
        <v>0</v>
      </c>
      <c r="K39" s="2"/>
      <c r="L39" s="1">
        <f>B39+D39+F39+H39+J39</f>
        <v>18454383.999999996</v>
      </c>
      <c r="M39" s="13">
        <f>C39+E39+G39+I39+K39</f>
        <v>0</v>
      </c>
      <c r="N39" s="14">
        <f>L39+M39</f>
        <v>18454383.999999996</v>
      </c>
      <c r="P39" s="3" t="s">
        <v>12</v>
      </c>
      <c r="Q39" s="2">
        <v>952</v>
      </c>
      <c r="R39" s="2">
        <v>0</v>
      </c>
      <c r="S39" s="2">
        <v>271</v>
      </c>
      <c r="T39" s="2">
        <v>0</v>
      </c>
      <c r="U39" s="2">
        <v>586</v>
      </c>
      <c r="V39" s="2">
        <v>0</v>
      </c>
      <c r="W39" s="2">
        <v>11718</v>
      </c>
      <c r="X39" s="2">
        <v>0</v>
      </c>
      <c r="Y39" s="2">
        <v>1379</v>
      </c>
      <c r="Z39" s="2">
        <v>0</v>
      </c>
      <c r="AA39" s="1">
        <f>Q39+S39+U39+W39+Y39</f>
        <v>14906</v>
      </c>
      <c r="AB39" s="13">
        <f>R39+T39+V39+X39+Z39</f>
        <v>0</v>
      </c>
      <c r="AC39" s="14">
        <f>AA39+AB39</f>
        <v>14906</v>
      </c>
      <c r="AE39" s="3" t="s">
        <v>12</v>
      </c>
      <c r="AF39" s="2">
        <f>IFERROR(B39/Q39, "N.A.")</f>
        <v>1223.1512605042017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>
        <f t="shared" si="30"/>
        <v>2946.6382252559724</v>
      </c>
      <c r="AK39" s="2" t="str">
        <f t="shared" si="30"/>
        <v>N.A.</v>
      </c>
      <c r="AL39" s="2">
        <f t="shared" si="30"/>
        <v>1208.8115719406039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1238.0507178317453</v>
      </c>
      <c r="AQ39" s="13" t="str">
        <f t="shared" si="30"/>
        <v>N.A.</v>
      </c>
      <c r="AR39" s="14">
        <f t="shared" si="30"/>
        <v>1238.0507178317453</v>
      </c>
    </row>
    <row r="40" spans="1:44" ht="15" customHeight="1" thickBot="1" x14ac:dyDescent="0.3">
      <c r="A40" s="3" t="s">
        <v>13</v>
      </c>
      <c r="B40" s="2">
        <v>17325747.000000004</v>
      </c>
      <c r="C40" s="2">
        <v>1062960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17325747.000000004</v>
      </c>
      <c r="M40" s="13">
        <f t="shared" si="31"/>
        <v>1062960</v>
      </c>
      <c r="N40" s="14">
        <f t="shared" ref="N40:N42" si="32">L40+M40</f>
        <v>18388707.000000004</v>
      </c>
      <c r="P40" s="3" t="s">
        <v>13</v>
      </c>
      <c r="Q40" s="2">
        <v>6509</v>
      </c>
      <c r="R40" s="2">
        <v>206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6509</v>
      </c>
      <c r="AB40" s="13">
        <f t="shared" si="33"/>
        <v>206</v>
      </c>
      <c r="AC40" s="14">
        <f t="shared" ref="AC40:AC42" si="34">AA40+AB40</f>
        <v>6715</v>
      </c>
      <c r="AE40" s="3" t="s">
        <v>13</v>
      </c>
      <c r="AF40" s="2">
        <f t="shared" ref="AF40:AF43" si="35">IFERROR(B40/Q40, "N.A.")</f>
        <v>2661.8139499155022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2661.8139499155022</v>
      </c>
      <c r="AQ40" s="13">
        <f t="shared" si="30"/>
        <v>5160</v>
      </c>
      <c r="AR40" s="14">
        <f t="shared" si="30"/>
        <v>2738.452271034997</v>
      </c>
    </row>
    <row r="41" spans="1:44" ht="15" customHeight="1" thickBot="1" x14ac:dyDescent="0.3">
      <c r="A41" s="3" t="s">
        <v>14</v>
      </c>
      <c r="B41" s="2">
        <v>35585901.000000007</v>
      </c>
      <c r="C41" s="2">
        <v>132439564.00000001</v>
      </c>
      <c r="D41" s="2">
        <v>90900</v>
      </c>
      <c r="E41" s="2"/>
      <c r="F41" s="2"/>
      <c r="G41" s="2">
        <v>6538000</v>
      </c>
      <c r="H41" s="2"/>
      <c r="I41" s="2">
        <v>1846929.9999999998</v>
      </c>
      <c r="J41" s="2">
        <v>0</v>
      </c>
      <c r="K41" s="2"/>
      <c r="L41" s="1">
        <f t="shared" si="31"/>
        <v>35676801.000000007</v>
      </c>
      <c r="M41" s="13">
        <f t="shared" si="31"/>
        <v>140824494</v>
      </c>
      <c r="N41" s="14">
        <f t="shared" si="32"/>
        <v>176501295</v>
      </c>
      <c r="P41" s="3" t="s">
        <v>14</v>
      </c>
      <c r="Q41" s="2">
        <v>8220</v>
      </c>
      <c r="R41" s="2">
        <v>18374</v>
      </c>
      <c r="S41" s="2">
        <v>767</v>
      </c>
      <c r="T41" s="2">
        <v>0</v>
      </c>
      <c r="U41" s="2">
        <v>0</v>
      </c>
      <c r="V41" s="2">
        <v>579</v>
      </c>
      <c r="W41" s="2">
        <v>0</v>
      </c>
      <c r="X41" s="2">
        <v>1697</v>
      </c>
      <c r="Y41" s="2">
        <v>4943</v>
      </c>
      <c r="Z41" s="2">
        <v>0</v>
      </c>
      <c r="AA41" s="1">
        <f t="shared" si="33"/>
        <v>13930</v>
      </c>
      <c r="AB41" s="13">
        <f t="shared" si="33"/>
        <v>20650</v>
      </c>
      <c r="AC41" s="14">
        <f t="shared" si="34"/>
        <v>34580</v>
      </c>
      <c r="AE41" s="3" t="s">
        <v>14</v>
      </c>
      <c r="AF41" s="2">
        <f t="shared" si="35"/>
        <v>4329.1850364963511</v>
      </c>
      <c r="AG41" s="2">
        <f t="shared" si="30"/>
        <v>7207.9875911614245</v>
      </c>
      <c r="AH41" s="2">
        <f t="shared" si="30"/>
        <v>118.51368970013039</v>
      </c>
      <c r="AI41" s="2" t="str">
        <f t="shared" si="30"/>
        <v>N.A.</v>
      </c>
      <c r="AJ41" s="2" t="str">
        <f t="shared" si="30"/>
        <v>N.A.</v>
      </c>
      <c r="AK41" s="2">
        <f t="shared" si="30"/>
        <v>11291.882556131261</v>
      </c>
      <c r="AL41" s="2" t="str">
        <f t="shared" si="30"/>
        <v>N.A.</v>
      </c>
      <c r="AM41" s="2">
        <f t="shared" si="30"/>
        <v>1088.3500294637595</v>
      </c>
      <c r="AN41" s="2">
        <f t="shared" si="30"/>
        <v>0</v>
      </c>
      <c r="AO41" s="2" t="str">
        <f t="shared" si="30"/>
        <v>N.A.</v>
      </c>
      <c r="AP41" s="15">
        <f t="shared" si="30"/>
        <v>2561.1486719310847</v>
      </c>
      <c r="AQ41" s="13">
        <f t="shared" si="30"/>
        <v>6819.5880871670706</v>
      </c>
      <c r="AR41" s="14">
        <f t="shared" si="30"/>
        <v>5104.1438692886059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80840.000000000015</v>
      </c>
      <c r="I42" s="2"/>
      <c r="J42" s="2">
        <v>0</v>
      </c>
      <c r="K42" s="2"/>
      <c r="L42" s="1">
        <f t="shared" si="31"/>
        <v>80840.000000000015</v>
      </c>
      <c r="M42" s="13">
        <f t="shared" si="31"/>
        <v>0</v>
      </c>
      <c r="N42" s="14">
        <f t="shared" si="32"/>
        <v>80840.000000000015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578</v>
      </c>
      <c r="X42" s="2">
        <v>0</v>
      </c>
      <c r="Y42" s="2">
        <v>409</v>
      </c>
      <c r="Z42" s="2">
        <v>0</v>
      </c>
      <c r="AA42" s="1">
        <f t="shared" si="33"/>
        <v>987</v>
      </c>
      <c r="AB42" s="13">
        <f t="shared" si="33"/>
        <v>0</v>
      </c>
      <c r="AC42" s="14">
        <f t="shared" si="34"/>
        <v>987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139.86159169550174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81.904761904761926</v>
      </c>
      <c r="AQ42" s="13" t="str">
        <f t="shared" si="30"/>
        <v>N.A.</v>
      </c>
      <c r="AR42" s="14">
        <f t="shared" si="30"/>
        <v>81.904761904761926</v>
      </c>
    </row>
    <row r="43" spans="1:44" ht="15" customHeight="1" thickBot="1" x14ac:dyDescent="0.3">
      <c r="A43" s="4" t="s">
        <v>16</v>
      </c>
      <c r="B43" s="2">
        <v>54076088</v>
      </c>
      <c r="C43" s="2">
        <v>133502524.00000001</v>
      </c>
      <c r="D43" s="2">
        <v>1489259.9999999998</v>
      </c>
      <c r="E43" s="2"/>
      <c r="F43" s="2">
        <v>1726729.9999999998</v>
      </c>
      <c r="G43" s="2">
        <v>6538000</v>
      </c>
      <c r="H43" s="2">
        <v>14245693.999999991</v>
      </c>
      <c r="I43" s="2">
        <v>1846929.9999999998</v>
      </c>
      <c r="J43" s="2">
        <v>0</v>
      </c>
      <c r="K43" s="2"/>
      <c r="L43" s="1">
        <f t="shared" ref="L43" si="36">B43+D43+F43+H43+J43</f>
        <v>71537771.999999985</v>
      </c>
      <c r="M43" s="13">
        <f t="shared" ref="M43" si="37">C43+E43+G43+I43+K43</f>
        <v>141887454</v>
      </c>
      <c r="N43" s="17">
        <f t="shared" ref="N43" si="38">L43+M43</f>
        <v>213425226</v>
      </c>
      <c r="P43" s="4" t="s">
        <v>16</v>
      </c>
      <c r="Q43" s="2">
        <v>15681</v>
      </c>
      <c r="R43" s="2">
        <v>18580</v>
      </c>
      <c r="S43" s="2">
        <v>1038</v>
      </c>
      <c r="T43" s="2">
        <v>0</v>
      </c>
      <c r="U43" s="2">
        <v>586</v>
      </c>
      <c r="V43" s="2">
        <v>579</v>
      </c>
      <c r="W43" s="2">
        <v>12296</v>
      </c>
      <c r="X43" s="2">
        <v>1697</v>
      </c>
      <c r="Y43" s="2">
        <v>6731</v>
      </c>
      <c r="Z43" s="2">
        <v>0</v>
      </c>
      <c r="AA43" s="1">
        <f t="shared" ref="AA43" si="39">Q43+S43+U43+W43+Y43</f>
        <v>36332</v>
      </c>
      <c r="AB43" s="13">
        <f t="shared" ref="AB43" si="40">R43+T43+V43+X43+Z43</f>
        <v>20856</v>
      </c>
      <c r="AC43" s="17">
        <f t="shared" ref="AC43" si="41">AA43+AB43</f>
        <v>57188</v>
      </c>
      <c r="AE43" s="4" t="s">
        <v>16</v>
      </c>
      <c r="AF43" s="2">
        <f t="shared" si="35"/>
        <v>3448.5101715451819</v>
      </c>
      <c r="AG43" s="2">
        <f t="shared" si="30"/>
        <v>7185.2811625403665</v>
      </c>
      <c r="AH43" s="2">
        <f t="shared" si="30"/>
        <v>1434.7398843930634</v>
      </c>
      <c r="AI43" s="2" t="str">
        <f t="shared" si="30"/>
        <v>N.A.</v>
      </c>
      <c r="AJ43" s="2">
        <f t="shared" si="30"/>
        <v>2946.6382252559724</v>
      </c>
      <c r="AK43" s="2">
        <f t="shared" si="30"/>
        <v>11291.882556131261</v>
      </c>
      <c r="AL43" s="2">
        <f t="shared" si="30"/>
        <v>1158.5632726089777</v>
      </c>
      <c r="AM43" s="2">
        <f t="shared" si="30"/>
        <v>1088.3500294637595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1969.0017615325328</v>
      </c>
      <c r="AQ43" s="13">
        <f t="shared" ref="AQ43" si="43">IFERROR(M43/AB43, "N.A.")</f>
        <v>6803.1959148446495</v>
      </c>
      <c r="AR43" s="14">
        <f t="shared" ref="AR43" si="44">IFERROR(N43/AC43, "N.A.")</f>
        <v>3731.9931803874938</v>
      </c>
    </row>
    <row r="44" spans="1:44" ht="15" customHeight="1" thickBot="1" x14ac:dyDescent="0.3">
      <c r="A44" s="5" t="s">
        <v>0</v>
      </c>
      <c r="B44" s="24">
        <f>B43+C43</f>
        <v>187578612</v>
      </c>
      <c r="C44" s="26"/>
      <c r="D44" s="24">
        <f>D43+E43</f>
        <v>1489259.9999999998</v>
      </c>
      <c r="E44" s="26"/>
      <c r="F44" s="24">
        <f>F43+G43</f>
        <v>8264730</v>
      </c>
      <c r="G44" s="26"/>
      <c r="H44" s="24">
        <f>H43+I43</f>
        <v>16092623.999999991</v>
      </c>
      <c r="I44" s="26"/>
      <c r="J44" s="24">
        <f>J43+K43</f>
        <v>0</v>
      </c>
      <c r="K44" s="26"/>
      <c r="L44" s="24">
        <f>L43+M43</f>
        <v>213425226</v>
      </c>
      <c r="M44" s="25"/>
      <c r="N44" s="18">
        <f>B44+D44+F44+H44+J44</f>
        <v>213425226</v>
      </c>
      <c r="P44" s="5" t="s">
        <v>0</v>
      </c>
      <c r="Q44" s="24">
        <f>Q43+R43</f>
        <v>34261</v>
      </c>
      <c r="R44" s="26"/>
      <c r="S44" s="24">
        <f>S43+T43</f>
        <v>1038</v>
      </c>
      <c r="T44" s="26"/>
      <c r="U44" s="24">
        <f>U43+V43</f>
        <v>1165</v>
      </c>
      <c r="V44" s="26"/>
      <c r="W44" s="24">
        <f>W43+X43</f>
        <v>13993</v>
      </c>
      <c r="X44" s="26"/>
      <c r="Y44" s="24">
        <f>Y43+Z43</f>
        <v>6731</v>
      </c>
      <c r="Z44" s="26"/>
      <c r="AA44" s="24">
        <f>AA43+AB43</f>
        <v>57188</v>
      </c>
      <c r="AB44" s="25"/>
      <c r="AC44" s="18">
        <f>Q44+S44+U44+W44+Y44</f>
        <v>57188</v>
      </c>
      <c r="AE44" s="5" t="s">
        <v>0</v>
      </c>
      <c r="AF44" s="27">
        <f>IFERROR(B44/Q44,"N.A.")</f>
        <v>5474.989404862672</v>
      </c>
      <c r="AG44" s="28"/>
      <c r="AH44" s="27">
        <f>IFERROR(D44/S44,"N.A.")</f>
        <v>1434.7398843930634</v>
      </c>
      <c r="AI44" s="28"/>
      <c r="AJ44" s="27">
        <f>IFERROR(F44/U44,"N.A.")</f>
        <v>7094.188841201717</v>
      </c>
      <c r="AK44" s="28"/>
      <c r="AL44" s="27">
        <f>IFERROR(H44/W44,"N.A.")</f>
        <v>1150.0481669406124</v>
      </c>
      <c r="AM44" s="28"/>
      <c r="AN44" s="27">
        <f>IFERROR(J44/Y44,"N.A.")</f>
        <v>0</v>
      </c>
      <c r="AO44" s="28"/>
      <c r="AP44" s="27">
        <f>IFERROR(L44/AA44,"N.A.")</f>
        <v>3731.9931803874938</v>
      </c>
      <c r="AQ44" s="28"/>
      <c r="AR44" s="16">
        <f>IFERROR(N44/AC44, "N.A.")</f>
        <v>3731.9931803874938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145711700.00000003</v>
      </c>
      <c r="C15" s="2"/>
      <c r="D15" s="2">
        <v>78084401.999999985</v>
      </c>
      <c r="E15" s="2"/>
      <c r="F15" s="2">
        <v>48514460</v>
      </c>
      <c r="G15" s="2"/>
      <c r="H15" s="2">
        <v>175489354.00000015</v>
      </c>
      <c r="I15" s="2"/>
      <c r="J15" s="2">
        <v>0</v>
      </c>
      <c r="K15" s="2"/>
      <c r="L15" s="1">
        <f>B15+D15+F15+H15+J15</f>
        <v>447799916.00000012</v>
      </c>
      <c r="M15" s="13">
        <f>C15+E15+G15+I15+K15</f>
        <v>0</v>
      </c>
      <c r="N15" s="14">
        <f>L15+M15</f>
        <v>447799916.00000012</v>
      </c>
      <c r="P15" s="3" t="s">
        <v>12</v>
      </c>
      <c r="Q15" s="2">
        <v>24571</v>
      </c>
      <c r="R15" s="2">
        <v>0</v>
      </c>
      <c r="S15" s="2">
        <v>10574</v>
      </c>
      <c r="T15" s="2">
        <v>0</v>
      </c>
      <c r="U15" s="2">
        <v>7066</v>
      </c>
      <c r="V15" s="2">
        <v>0</v>
      </c>
      <c r="W15" s="2">
        <v>44251</v>
      </c>
      <c r="X15" s="2">
        <v>0</v>
      </c>
      <c r="Y15" s="2">
        <v>3155</v>
      </c>
      <c r="Z15" s="2">
        <v>0</v>
      </c>
      <c r="AA15" s="1">
        <f>Q15+S15+U15+W15+Y15</f>
        <v>89617</v>
      </c>
      <c r="AB15" s="13">
        <f>R15+T15+V15+X15+Z15</f>
        <v>0</v>
      </c>
      <c r="AC15" s="14">
        <f>AA15+AB15</f>
        <v>89617</v>
      </c>
      <c r="AE15" s="3" t="s">
        <v>12</v>
      </c>
      <c r="AF15" s="2">
        <f>IFERROR(B15/Q15, "N.A.")</f>
        <v>5930.2307598388352</v>
      </c>
      <c r="AG15" s="2" t="str">
        <f t="shared" ref="AG15:AR19" si="0">IFERROR(C15/R15, "N.A.")</f>
        <v>N.A.</v>
      </c>
      <c r="AH15" s="2">
        <f t="shared" si="0"/>
        <v>7384.5661055418941</v>
      </c>
      <c r="AI15" s="2" t="str">
        <f t="shared" si="0"/>
        <v>N.A.</v>
      </c>
      <c r="AJ15" s="2">
        <f t="shared" si="0"/>
        <v>6865.9015001415228</v>
      </c>
      <c r="AK15" s="2" t="str">
        <f t="shared" si="0"/>
        <v>N.A.</v>
      </c>
      <c r="AL15" s="2">
        <f t="shared" si="0"/>
        <v>3965.7714853901639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4996.8188624926088</v>
      </c>
      <c r="AQ15" s="13" t="str">
        <f t="shared" si="0"/>
        <v>N.A.</v>
      </c>
      <c r="AR15" s="14">
        <f t="shared" si="0"/>
        <v>4996.8188624926088</v>
      </c>
    </row>
    <row r="16" spans="1:44" ht="15" customHeight="1" thickBot="1" x14ac:dyDescent="0.3">
      <c r="A16" s="3" t="s">
        <v>13</v>
      </c>
      <c r="B16" s="2">
        <v>62122416.000000007</v>
      </c>
      <c r="C16" s="2">
        <v>7057259.9999999991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62122416.000000007</v>
      </c>
      <c r="M16" s="13">
        <f t="shared" si="1"/>
        <v>7057259.9999999991</v>
      </c>
      <c r="N16" s="14">
        <f t="shared" ref="N16:N18" si="2">L16+M16</f>
        <v>69179676</v>
      </c>
      <c r="P16" s="3" t="s">
        <v>13</v>
      </c>
      <c r="Q16" s="2">
        <v>15948</v>
      </c>
      <c r="R16" s="2">
        <v>774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15948</v>
      </c>
      <c r="AB16" s="13">
        <f t="shared" si="3"/>
        <v>774</v>
      </c>
      <c r="AC16" s="14">
        <f t="shared" ref="AC16:AC18" si="4">AA16+AB16</f>
        <v>16722</v>
      </c>
      <c r="AE16" s="3" t="s">
        <v>13</v>
      </c>
      <c r="AF16" s="2">
        <f t="shared" ref="AF16:AF19" si="5">IFERROR(B16/Q16, "N.A.")</f>
        <v>3895.3107599699028</v>
      </c>
      <c r="AG16" s="2">
        <f t="shared" si="0"/>
        <v>9117.9069767441852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3895.3107599699028</v>
      </c>
      <c r="AQ16" s="13">
        <f t="shared" si="0"/>
        <v>9117.9069767441852</v>
      </c>
      <c r="AR16" s="14">
        <f t="shared" si="0"/>
        <v>4137.0455687118765</v>
      </c>
    </row>
    <row r="17" spans="1:44" ht="15" customHeight="1" thickBot="1" x14ac:dyDescent="0.3">
      <c r="A17" s="3" t="s">
        <v>14</v>
      </c>
      <c r="B17" s="2">
        <v>224372435.99999997</v>
      </c>
      <c r="C17" s="2">
        <v>1435003733.9999988</v>
      </c>
      <c r="D17" s="2">
        <v>67431005.999999985</v>
      </c>
      <c r="E17" s="2">
        <v>8578019.9999999981</v>
      </c>
      <c r="F17" s="2"/>
      <c r="G17" s="2">
        <v>78494299.999999985</v>
      </c>
      <c r="H17" s="2"/>
      <c r="I17" s="2">
        <v>73905462.000000015</v>
      </c>
      <c r="J17" s="2">
        <v>0</v>
      </c>
      <c r="K17" s="2"/>
      <c r="L17" s="1">
        <f t="shared" si="1"/>
        <v>291803441.99999994</v>
      </c>
      <c r="M17" s="13">
        <f t="shared" si="1"/>
        <v>1595981515.9999988</v>
      </c>
      <c r="N17" s="14">
        <f t="shared" si="2"/>
        <v>1887784957.9999988</v>
      </c>
      <c r="P17" s="3" t="s">
        <v>14</v>
      </c>
      <c r="Q17" s="2">
        <v>44362</v>
      </c>
      <c r="R17" s="2">
        <v>233087</v>
      </c>
      <c r="S17" s="2">
        <v>10552</v>
      </c>
      <c r="T17" s="2">
        <v>3145</v>
      </c>
      <c r="U17" s="2">
        <v>0</v>
      </c>
      <c r="V17" s="2">
        <v>10713</v>
      </c>
      <c r="W17" s="2">
        <v>0</v>
      </c>
      <c r="X17" s="2">
        <v>14656</v>
      </c>
      <c r="Y17" s="2">
        <v>4627</v>
      </c>
      <c r="Z17" s="2">
        <v>0</v>
      </c>
      <c r="AA17" s="1">
        <f t="shared" si="3"/>
        <v>59541</v>
      </c>
      <c r="AB17" s="13">
        <f t="shared" si="3"/>
        <v>261601</v>
      </c>
      <c r="AC17" s="14">
        <f t="shared" si="4"/>
        <v>321142</v>
      </c>
      <c r="AE17" s="3" t="s">
        <v>14</v>
      </c>
      <c r="AF17" s="2">
        <f t="shared" si="5"/>
        <v>5057.7619584328922</v>
      </c>
      <c r="AG17" s="2">
        <f t="shared" si="0"/>
        <v>6156.5155242463061</v>
      </c>
      <c r="AH17" s="2">
        <f t="shared" si="0"/>
        <v>6390.3531084154647</v>
      </c>
      <c r="AI17" s="2">
        <f t="shared" si="0"/>
        <v>2727.5103338632744</v>
      </c>
      <c r="AJ17" s="2" t="str">
        <f t="shared" si="0"/>
        <v>N.A.</v>
      </c>
      <c r="AK17" s="2">
        <f t="shared" si="0"/>
        <v>7327.0139083356653</v>
      </c>
      <c r="AL17" s="2" t="str">
        <f t="shared" si="0"/>
        <v>N.A.</v>
      </c>
      <c r="AM17" s="2">
        <f t="shared" si="0"/>
        <v>5042.6761735807868</v>
      </c>
      <c r="AN17" s="2">
        <f t="shared" si="0"/>
        <v>0</v>
      </c>
      <c r="AO17" s="2" t="str">
        <f t="shared" si="0"/>
        <v>N.A.</v>
      </c>
      <c r="AP17" s="15">
        <f t="shared" si="0"/>
        <v>4900.8824507482232</v>
      </c>
      <c r="AQ17" s="13">
        <f t="shared" si="0"/>
        <v>6100.8234525097332</v>
      </c>
      <c r="AR17" s="14">
        <f t="shared" si="0"/>
        <v>5878.3496334954598</v>
      </c>
    </row>
    <row r="18" spans="1:44" ht="15" customHeight="1" thickBot="1" x14ac:dyDescent="0.3">
      <c r="A18" s="3" t="s">
        <v>15</v>
      </c>
      <c r="B18" s="2">
        <v>505680</v>
      </c>
      <c r="C18" s="2"/>
      <c r="D18" s="2">
        <v>242520</v>
      </c>
      <c r="E18" s="2"/>
      <c r="F18" s="2"/>
      <c r="G18" s="2">
        <v>6060000</v>
      </c>
      <c r="H18" s="2">
        <v>112800</v>
      </c>
      <c r="I18" s="2"/>
      <c r="J18" s="2"/>
      <c r="K18" s="2"/>
      <c r="L18" s="1">
        <f t="shared" si="1"/>
        <v>861000</v>
      </c>
      <c r="M18" s="13">
        <f t="shared" si="1"/>
        <v>6060000</v>
      </c>
      <c r="N18" s="14">
        <f t="shared" si="2"/>
        <v>6921000</v>
      </c>
      <c r="P18" s="3" t="s">
        <v>15</v>
      </c>
      <c r="Q18" s="2">
        <v>196</v>
      </c>
      <c r="R18" s="2">
        <v>0</v>
      </c>
      <c r="S18" s="2">
        <v>188</v>
      </c>
      <c r="T18" s="2">
        <v>0</v>
      </c>
      <c r="U18" s="2">
        <v>0</v>
      </c>
      <c r="V18" s="2">
        <v>445</v>
      </c>
      <c r="W18" s="2">
        <v>942</v>
      </c>
      <c r="X18" s="2">
        <v>0</v>
      </c>
      <c r="Y18" s="2">
        <v>0</v>
      </c>
      <c r="Z18" s="2">
        <v>0</v>
      </c>
      <c r="AA18" s="1">
        <f t="shared" si="3"/>
        <v>1326</v>
      </c>
      <c r="AB18" s="13">
        <f t="shared" si="3"/>
        <v>445</v>
      </c>
      <c r="AC18" s="17">
        <f t="shared" si="4"/>
        <v>1771</v>
      </c>
      <c r="AE18" s="3" t="s">
        <v>15</v>
      </c>
      <c r="AF18" s="2">
        <f t="shared" si="5"/>
        <v>2580</v>
      </c>
      <c r="AG18" s="2" t="str">
        <f t="shared" si="0"/>
        <v>N.A.</v>
      </c>
      <c r="AH18" s="2">
        <f t="shared" si="0"/>
        <v>1290</v>
      </c>
      <c r="AI18" s="2" t="str">
        <f t="shared" si="0"/>
        <v>N.A.</v>
      </c>
      <c r="AJ18" s="2" t="str">
        <f t="shared" si="0"/>
        <v>N.A.</v>
      </c>
      <c r="AK18" s="2">
        <f t="shared" si="0"/>
        <v>13617.977528089888</v>
      </c>
      <c r="AL18" s="2">
        <f t="shared" si="0"/>
        <v>119.7452229299363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649.32126696832574</v>
      </c>
      <c r="AQ18" s="13">
        <f t="shared" si="0"/>
        <v>13617.977528089888</v>
      </c>
      <c r="AR18" s="14">
        <f t="shared" si="0"/>
        <v>3907.9616036137777</v>
      </c>
    </row>
    <row r="19" spans="1:44" ht="15" customHeight="1" thickBot="1" x14ac:dyDescent="0.3">
      <c r="A19" s="4" t="s">
        <v>16</v>
      </c>
      <c r="B19" s="2">
        <v>432712231.99999964</v>
      </c>
      <c r="C19" s="2">
        <v>1442060994.000001</v>
      </c>
      <c r="D19" s="2">
        <v>145757927.99999997</v>
      </c>
      <c r="E19" s="2">
        <v>8578019.9999999981</v>
      </c>
      <c r="F19" s="2">
        <v>48514460</v>
      </c>
      <c r="G19" s="2">
        <v>84554300</v>
      </c>
      <c r="H19" s="2">
        <v>175602154.00000003</v>
      </c>
      <c r="I19" s="2">
        <v>73905462.000000015</v>
      </c>
      <c r="J19" s="2">
        <v>0</v>
      </c>
      <c r="K19" s="2"/>
      <c r="L19" s="1">
        <f t="shared" ref="L19" si="6">B19+D19+F19+H19+J19</f>
        <v>802586773.99999964</v>
      </c>
      <c r="M19" s="13">
        <f t="shared" ref="M19" si="7">C19+E19+G19+I19+K19</f>
        <v>1609098776.000001</v>
      </c>
      <c r="N19" s="17">
        <f t="shared" ref="N19" si="8">L19+M19</f>
        <v>2411685550.0000005</v>
      </c>
      <c r="P19" s="4" t="s">
        <v>16</v>
      </c>
      <c r="Q19" s="2">
        <v>85077</v>
      </c>
      <c r="R19" s="2">
        <v>233861</v>
      </c>
      <c r="S19" s="2">
        <v>21314</v>
      </c>
      <c r="T19" s="2">
        <v>3145</v>
      </c>
      <c r="U19" s="2">
        <v>7066</v>
      </c>
      <c r="V19" s="2">
        <v>11158</v>
      </c>
      <c r="W19" s="2">
        <v>45193</v>
      </c>
      <c r="X19" s="2">
        <v>14656</v>
      </c>
      <c r="Y19" s="2">
        <v>7782</v>
      </c>
      <c r="Z19" s="2">
        <v>0</v>
      </c>
      <c r="AA19" s="1">
        <f t="shared" ref="AA19" si="9">Q19+S19+U19+W19+Y19</f>
        <v>166432</v>
      </c>
      <c r="AB19" s="13">
        <f t="shared" ref="AB19" si="10">R19+T19+V19+X19+Z19</f>
        <v>262820</v>
      </c>
      <c r="AC19" s="14">
        <f t="shared" ref="AC19" si="11">AA19+AB19</f>
        <v>429252</v>
      </c>
      <c r="AE19" s="4" t="s">
        <v>16</v>
      </c>
      <c r="AF19" s="2">
        <f t="shared" si="5"/>
        <v>5086.1247105563152</v>
      </c>
      <c r="AG19" s="2">
        <f t="shared" si="0"/>
        <v>6166.3167180504697</v>
      </c>
      <c r="AH19" s="2">
        <f t="shared" si="0"/>
        <v>6838.6003565731426</v>
      </c>
      <c r="AI19" s="2">
        <f t="shared" si="0"/>
        <v>2727.5103338632744</v>
      </c>
      <c r="AJ19" s="2">
        <f t="shared" si="0"/>
        <v>6865.9015001415228</v>
      </c>
      <c r="AK19" s="2">
        <f t="shared" si="0"/>
        <v>7577.9082272808746</v>
      </c>
      <c r="AL19" s="2">
        <f t="shared" si="0"/>
        <v>3885.6051600911651</v>
      </c>
      <c r="AM19" s="2">
        <f t="shared" si="0"/>
        <v>5042.6761735807868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4822.3104571236281</v>
      </c>
      <c r="AQ19" s="13">
        <f t="shared" ref="AQ19" si="13">IFERROR(M19/AB19, "N.A.")</f>
        <v>6122.4365573396281</v>
      </c>
      <c r="AR19" s="14">
        <f t="shared" ref="AR19" si="14">IFERROR(N19/AC19, "N.A.")</f>
        <v>5618.3443525015618</v>
      </c>
    </row>
    <row r="20" spans="1:44" ht="15" customHeight="1" thickBot="1" x14ac:dyDescent="0.3">
      <c r="A20" s="5" t="s">
        <v>0</v>
      </c>
      <c r="B20" s="24">
        <f>B19+C19</f>
        <v>1874773226.0000005</v>
      </c>
      <c r="C20" s="26"/>
      <c r="D20" s="24">
        <f>D19+E19</f>
        <v>154335947.99999997</v>
      </c>
      <c r="E20" s="26"/>
      <c r="F20" s="24">
        <f>F19+G19</f>
        <v>133068760</v>
      </c>
      <c r="G20" s="26"/>
      <c r="H20" s="24">
        <f>H19+I19</f>
        <v>249507616.00000006</v>
      </c>
      <c r="I20" s="26"/>
      <c r="J20" s="24">
        <f>J19+K19</f>
        <v>0</v>
      </c>
      <c r="K20" s="26"/>
      <c r="L20" s="24">
        <f>L19+M19</f>
        <v>2411685550.0000005</v>
      </c>
      <c r="M20" s="25"/>
      <c r="N20" s="18">
        <f>B20+D20+F20+H20+J20</f>
        <v>2411685550.0000005</v>
      </c>
      <c r="P20" s="5" t="s">
        <v>0</v>
      </c>
      <c r="Q20" s="24">
        <f>Q19+R19</f>
        <v>318938</v>
      </c>
      <c r="R20" s="26"/>
      <c r="S20" s="24">
        <f>S19+T19</f>
        <v>24459</v>
      </c>
      <c r="T20" s="26"/>
      <c r="U20" s="24">
        <f>U19+V19</f>
        <v>18224</v>
      </c>
      <c r="V20" s="26"/>
      <c r="W20" s="24">
        <f>W19+X19</f>
        <v>59849</v>
      </c>
      <c r="X20" s="26"/>
      <c r="Y20" s="24">
        <f>Y19+Z19</f>
        <v>7782</v>
      </c>
      <c r="Z20" s="26"/>
      <c r="AA20" s="24">
        <f>AA19+AB19</f>
        <v>429252</v>
      </c>
      <c r="AB20" s="26"/>
      <c r="AC20" s="19">
        <f>Q20+S20+U20+W20+Y20</f>
        <v>429252</v>
      </c>
      <c r="AE20" s="5" t="s">
        <v>0</v>
      </c>
      <c r="AF20" s="27">
        <f>IFERROR(B20/Q20,"N.A.")</f>
        <v>5878.1745229480357</v>
      </c>
      <c r="AG20" s="28"/>
      <c r="AH20" s="27">
        <f>IFERROR(D20/S20,"N.A.")</f>
        <v>6309.9860174169007</v>
      </c>
      <c r="AI20" s="28"/>
      <c r="AJ20" s="27">
        <f>IFERROR(F20/U20,"N.A.")</f>
        <v>7301.841527655838</v>
      </c>
      <c r="AK20" s="28"/>
      <c r="AL20" s="27">
        <f>IFERROR(H20/W20,"N.A.")</f>
        <v>4168.9521295259747</v>
      </c>
      <c r="AM20" s="28"/>
      <c r="AN20" s="27">
        <f>IFERROR(J20/Y20,"N.A.")</f>
        <v>0</v>
      </c>
      <c r="AO20" s="28"/>
      <c r="AP20" s="27">
        <f>IFERROR(L20/AA20,"N.A.")</f>
        <v>5618.3443525015618</v>
      </c>
      <c r="AQ20" s="28"/>
      <c r="AR20" s="16">
        <f>IFERROR(N20/AC20, "N.A.")</f>
        <v>5618.3443525015618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131385764.99999997</v>
      </c>
      <c r="C27" s="2"/>
      <c r="D27" s="2">
        <v>72190592</v>
      </c>
      <c r="E27" s="2"/>
      <c r="F27" s="2">
        <v>44948899.999999978</v>
      </c>
      <c r="G27" s="2"/>
      <c r="H27" s="2">
        <v>126386676.0000001</v>
      </c>
      <c r="I27" s="2"/>
      <c r="J27" s="2">
        <v>0</v>
      </c>
      <c r="K27" s="2"/>
      <c r="L27" s="1">
        <f>B27+D27+F27+H27+J27</f>
        <v>374911933.00000006</v>
      </c>
      <c r="M27" s="13">
        <f>C27+E27+G27+I27+K27</f>
        <v>0</v>
      </c>
      <c r="N27" s="14">
        <f>L27+M27</f>
        <v>374911933.00000006</v>
      </c>
      <c r="P27" s="3" t="s">
        <v>12</v>
      </c>
      <c r="Q27" s="2">
        <v>20220</v>
      </c>
      <c r="R27" s="2">
        <v>0</v>
      </c>
      <c r="S27" s="2">
        <v>9531</v>
      </c>
      <c r="T27" s="2">
        <v>0</v>
      </c>
      <c r="U27" s="2">
        <v>6361</v>
      </c>
      <c r="V27" s="2">
        <v>0</v>
      </c>
      <c r="W27" s="2">
        <v>25451</v>
      </c>
      <c r="X27" s="2">
        <v>0</v>
      </c>
      <c r="Y27" s="2">
        <v>562</v>
      </c>
      <c r="Z27" s="2">
        <v>0</v>
      </c>
      <c r="AA27" s="1">
        <f>Q27+S27+U27+W27+Y27</f>
        <v>62125</v>
      </c>
      <c r="AB27" s="13">
        <f>R27+T27+V27+X27+Z27</f>
        <v>0</v>
      </c>
      <c r="AC27" s="14">
        <f>AA27+AB27</f>
        <v>62125</v>
      </c>
      <c r="AE27" s="3" t="s">
        <v>12</v>
      </c>
      <c r="AF27" s="2">
        <f>IFERROR(B27/Q27, "N.A.")</f>
        <v>6497.8123145400577</v>
      </c>
      <c r="AG27" s="2" t="str">
        <f t="shared" ref="AG27:AR31" si="15">IFERROR(C27/R27, "N.A.")</f>
        <v>N.A.</v>
      </c>
      <c r="AH27" s="2">
        <f t="shared" si="15"/>
        <v>7574.2935683558917</v>
      </c>
      <c r="AI27" s="2" t="str">
        <f t="shared" si="15"/>
        <v>N.A.</v>
      </c>
      <c r="AJ27" s="2">
        <f t="shared" si="15"/>
        <v>7066.3260493633043</v>
      </c>
      <c r="AK27" s="2" t="str">
        <f t="shared" si="15"/>
        <v>N.A.</v>
      </c>
      <c r="AL27" s="2">
        <f t="shared" si="15"/>
        <v>4965.8825193509138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6034.7997263581501</v>
      </c>
      <c r="AQ27" s="13" t="str">
        <f t="shared" si="15"/>
        <v>N.A.</v>
      </c>
      <c r="AR27" s="14">
        <f t="shared" si="15"/>
        <v>6034.7997263581501</v>
      </c>
    </row>
    <row r="28" spans="1:44" ht="15" customHeight="1" thickBot="1" x14ac:dyDescent="0.3">
      <c r="A28" s="3" t="s">
        <v>13</v>
      </c>
      <c r="B28" s="2">
        <v>4938750.0000000009</v>
      </c>
      <c r="C28" s="2">
        <v>2657100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4938750.0000000009</v>
      </c>
      <c r="M28" s="13">
        <f t="shared" si="16"/>
        <v>2657100</v>
      </c>
      <c r="N28" s="14">
        <f t="shared" ref="N28:N30" si="17">L28+M28</f>
        <v>7595850.0000000009</v>
      </c>
      <c r="P28" s="3" t="s">
        <v>13</v>
      </c>
      <c r="Q28" s="2">
        <v>1107</v>
      </c>
      <c r="R28" s="2">
        <v>276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1107</v>
      </c>
      <c r="AB28" s="13">
        <f t="shared" si="18"/>
        <v>276</v>
      </c>
      <c r="AC28" s="14">
        <f t="shared" ref="AC28:AC30" si="19">AA28+AB28</f>
        <v>1383</v>
      </c>
      <c r="AE28" s="3" t="s">
        <v>13</v>
      </c>
      <c r="AF28" s="2">
        <f t="shared" ref="AF28:AF31" si="20">IFERROR(B28/Q28, "N.A.")</f>
        <v>4461.3821138211388</v>
      </c>
      <c r="AG28" s="2">
        <f t="shared" si="15"/>
        <v>9627.173913043478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4461.3821138211388</v>
      </c>
      <c r="AQ28" s="13">
        <f t="shared" si="15"/>
        <v>9627.173913043478</v>
      </c>
      <c r="AR28" s="14">
        <f t="shared" si="15"/>
        <v>5492.2993492407813</v>
      </c>
    </row>
    <row r="29" spans="1:44" ht="15" customHeight="1" thickBot="1" x14ac:dyDescent="0.3">
      <c r="A29" s="3" t="s">
        <v>14</v>
      </c>
      <c r="B29" s="2">
        <v>168349074.00000012</v>
      </c>
      <c r="C29" s="2">
        <v>945315658.99999964</v>
      </c>
      <c r="D29" s="2">
        <v>51217043.999999993</v>
      </c>
      <c r="E29" s="2">
        <v>3714060.0000000009</v>
      </c>
      <c r="F29" s="2"/>
      <c r="G29" s="2">
        <v>60985750.000000015</v>
      </c>
      <c r="H29" s="2"/>
      <c r="I29" s="2">
        <v>38215990</v>
      </c>
      <c r="J29" s="2">
        <v>0</v>
      </c>
      <c r="K29" s="2"/>
      <c r="L29" s="1">
        <f t="shared" si="16"/>
        <v>219566118.00000012</v>
      </c>
      <c r="M29" s="13">
        <f t="shared" si="16"/>
        <v>1048231458.9999996</v>
      </c>
      <c r="N29" s="14">
        <f t="shared" si="17"/>
        <v>1267797576.9999998</v>
      </c>
      <c r="P29" s="3" t="s">
        <v>14</v>
      </c>
      <c r="Q29" s="2">
        <v>29759</v>
      </c>
      <c r="R29" s="2">
        <v>146847</v>
      </c>
      <c r="S29" s="2">
        <v>7305</v>
      </c>
      <c r="T29" s="2">
        <v>2478</v>
      </c>
      <c r="U29" s="2">
        <v>0</v>
      </c>
      <c r="V29" s="2">
        <v>7394</v>
      </c>
      <c r="W29" s="2">
        <v>0</v>
      </c>
      <c r="X29" s="2">
        <v>8604</v>
      </c>
      <c r="Y29" s="2">
        <v>1981</v>
      </c>
      <c r="Z29" s="2">
        <v>0</v>
      </c>
      <c r="AA29" s="1">
        <f t="shared" si="18"/>
        <v>39045</v>
      </c>
      <c r="AB29" s="13">
        <f t="shared" si="18"/>
        <v>165323</v>
      </c>
      <c r="AC29" s="14">
        <f t="shared" si="19"/>
        <v>204368</v>
      </c>
      <c r="AE29" s="3" t="s">
        <v>14</v>
      </c>
      <c r="AF29" s="2">
        <f t="shared" si="20"/>
        <v>5657.0810175073129</v>
      </c>
      <c r="AG29" s="2">
        <f t="shared" si="15"/>
        <v>6437.4189394403675</v>
      </c>
      <c r="AH29" s="2">
        <f t="shared" si="15"/>
        <v>7011.2312114989727</v>
      </c>
      <c r="AI29" s="2">
        <f t="shared" si="15"/>
        <v>1498.8135593220343</v>
      </c>
      <c r="AJ29" s="2" t="str">
        <f t="shared" si="15"/>
        <v>N.A.</v>
      </c>
      <c r="AK29" s="2">
        <f t="shared" si="15"/>
        <v>8248.0051393021386</v>
      </c>
      <c r="AL29" s="2" t="str">
        <f t="shared" si="15"/>
        <v>N.A.</v>
      </c>
      <c r="AM29" s="2">
        <f t="shared" si="15"/>
        <v>4441.6538819153884</v>
      </c>
      <c r="AN29" s="2">
        <f t="shared" si="15"/>
        <v>0</v>
      </c>
      <c r="AO29" s="2" t="str">
        <f t="shared" si="15"/>
        <v>N.A.</v>
      </c>
      <c r="AP29" s="15">
        <f t="shared" si="15"/>
        <v>5623.4119093353856</v>
      </c>
      <c r="AQ29" s="13">
        <f t="shared" si="15"/>
        <v>6340.5059126679271</v>
      </c>
      <c r="AR29" s="14">
        <f t="shared" si="15"/>
        <v>6203.5033713692937</v>
      </c>
    </row>
    <row r="30" spans="1:44" ht="15" customHeight="1" thickBot="1" x14ac:dyDescent="0.3">
      <c r="A30" s="3" t="s">
        <v>15</v>
      </c>
      <c r="B30" s="2">
        <v>505680</v>
      </c>
      <c r="C30" s="2"/>
      <c r="D30" s="2">
        <v>242520</v>
      </c>
      <c r="E30" s="2"/>
      <c r="F30" s="2"/>
      <c r="G30" s="2">
        <v>6060000</v>
      </c>
      <c r="H30" s="2">
        <v>0</v>
      </c>
      <c r="I30" s="2"/>
      <c r="J30" s="2"/>
      <c r="K30" s="2"/>
      <c r="L30" s="1">
        <f t="shared" si="16"/>
        <v>748200</v>
      </c>
      <c r="M30" s="13">
        <f t="shared" si="16"/>
        <v>6060000</v>
      </c>
      <c r="N30" s="14">
        <f t="shared" si="17"/>
        <v>6808200</v>
      </c>
      <c r="P30" s="3" t="s">
        <v>15</v>
      </c>
      <c r="Q30" s="2">
        <v>196</v>
      </c>
      <c r="R30" s="2">
        <v>0</v>
      </c>
      <c r="S30" s="2">
        <v>188</v>
      </c>
      <c r="T30" s="2">
        <v>0</v>
      </c>
      <c r="U30" s="2">
        <v>0</v>
      </c>
      <c r="V30" s="2">
        <v>445</v>
      </c>
      <c r="W30" s="2">
        <v>754</v>
      </c>
      <c r="X30" s="2">
        <v>0</v>
      </c>
      <c r="Y30" s="2">
        <v>0</v>
      </c>
      <c r="Z30" s="2">
        <v>0</v>
      </c>
      <c r="AA30" s="1">
        <f t="shared" si="18"/>
        <v>1138</v>
      </c>
      <c r="AB30" s="13">
        <f t="shared" si="18"/>
        <v>445</v>
      </c>
      <c r="AC30" s="17">
        <f t="shared" si="19"/>
        <v>1583</v>
      </c>
      <c r="AE30" s="3" t="s">
        <v>15</v>
      </c>
      <c r="AF30" s="2">
        <f t="shared" si="20"/>
        <v>2580</v>
      </c>
      <c r="AG30" s="2" t="str">
        <f t="shared" si="15"/>
        <v>N.A.</v>
      </c>
      <c r="AH30" s="2">
        <f t="shared" si="15"/>
        <v>1290</v>
      </c>
      <c r="AI30" s="2" t="str">
        <f t="shared" si="15"/>
        <v>N.A.</v>
      </c>
      <c r="AJ30" s="2" t="str">
        <f t="shared" si="15"/>
        <v>N.A.</v>
      </c>
      <c r="AK30" s="2">
        <f t="shared" si="15"/>
        <v>13617.977528089888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657.4692442882249</v>
      </c>
      <c r="AQ30" s="13">
        <f t="shared" si="15"/>
        <v>13617.977528089888</v>
      </c>
      <c r="AR30" s="14">
        <f t="shared" si="15"/>
        <v>4300.821225521162</v>
      </c>
    </row>
    <row r="31" spans="1:44" ht="15" customHeight="1" thickBot="1" x14ac:dyDescent="0.3">
      <c r="A31" s="4" t="s">
        <v>16</v>
      </c>
      <c r="B31" s="2">
        <v>305179268.99999994</v>
      </c>
      <c r="C31" s="2">
        <v>947972759.0000006</v>
      </c>
      <c r="D31" s="2">
        <v>123650156.00000001</v>
      </c>
      <c r="E31" s="2">
        <v>3714060.0000000009</v>
      </c>
      <c r="F31" s="2">
        <v>44948899.999999978</v>
      </c>
      <c r="G31" s="2">
        <v>67045749.999999993</v>
      </c>
      <c r="H31" s="2">
        <v>126386676.00000001</v>
      </c>
      <c r="I31" s="2">
        <v>38215990</v>
      </c>
      <c r="J31" s="2">
        <v>0</v>
      </c>
      <c r="K31" s="2"/>
      <c r="L31" s="1">
        <f t="shared" ref="L31" si="21">B31+D31+F31+H31+J31</f>
        <v>600165001</v>
      </c>
      <c r="M31" s="13">
        <f t="shared" ref="M31" si="22">C31+E31+G31+I31+K31</f>
        <v>1056948559.0000006</v>
      </c>
      <c r="N31" s="17">
        <f t="shared" ref="N31" si="23">L31+M31</f>
        <v>1657113560.0000005</v>
      </c>
      <c r="P31" s="4" t="s">
        <v>16</v>
      </c>
      <c r="Q31" s="2">
        <v>51282</v>
      </c>
      <c r="R31" s="2">
        <v>147123</v>
      </c>
      <c r="S31" s="2">
        <v>17024</v>
      </c>
      <c r="T31" s="2">
        <v>2478</v>
      </c>
      <c r="U31" s="2">
        <v>6361</v>
      </c>
      <c r="V31" s="2">
        <v>7839</v>
      </c>
      <c r="W31" s="2">
        <v>26205</v>
      </c>
      <c r="X31" s="2">
        <v>8604</v>
      </c>
      <c r="Y31" s="2">
        <v>2543</v>
      </c>
      <c r="Z31" s="2">
        <v>0</v>
      </c>
      <c r="AA31" s="1">
        <f t="shared" ref="AA31" si="24">Q31+S31+U31+W31+Y31</f>
        <v>103415</v>
      </c>
      <c r="AB31" s="13">
        <f t="shared" ref="AB31" si="25">R31+T31+V31+X31+Z31</f>
        <v>166044</v>
      </c>
      <c r="AC31" s="14">
        <f t="shared" ref="AC31" si="26">AA31+AB31</f>
        <v>269459</v>
      </c>
      <c r="AE31" s="4" t="s">
        <v>16</v>
      </c>
      <c r="AF31" s="2">
        <f t="shared" si="20"/>
        <v>5951.0016965016957</v>
      </c>
      <c r="AG31" s="2">
        <f t="shared" si="15"/>
        <v>6443.4028601918162</v>
      </c>
      <c r="AH31" s="2">
        <f t="shared" si="15"/>
        <v>7263.2845394736851</v>
      </c>
      <c r="AI31" s="2">
        <f t="shared" si="15"/>
        <v>1498.8135593220343</v>
      </c>
      <c r="AJ31" s="2">
        <f t="shared" si="15"/>
        <v>7066.3260493633043</v>
      </c>
      <c r="AK31" s="2">
        <f t="shared" si="15"/>
        <v>8552.8447506059438</v>
      </c>
      <c r="AL31" s="2">
        <f t="shared" si="15"/>
        <v>4822.9985117344022</v>
      </c>
      <c r="AM31" s="2">
        <f t="shared" si="15"/>
        <v>4441.6538819153884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5803.4617898757433</v>
      </c>
      <c r="AQ31" s="13">
        <f t="shared" ref="AQ31" si="28">IFERROR(M31/AB31, "N.A.")</f>
        <v>6365.4727602322309</v>
      </c>
      <c r="AR31" s="14">
        <f t="shared" ref="AR31" si="29">IFERROR(N31/AC31, "N.A.")</f>
        <v>6149.7799665255216</v>
      </c>
    </row>
    <row r="32" spans="1:44" ht="15" customHeight="1" thickBot="1" x14ac:dyDescent="0.3">
      <c r="A32" s="5" t="s">
        <v>0</v>
      </c>
      <c r="B32" s="24">
        <f>B31+C31</f>
        <v>1253152028.0000005</v>
      </c>
      <c r="C32" s="26"/>
      <c r="D32" s="24">
        <f>D31+E31</f>
        <v>127364216.00000001</v>
      </c>
      <c r="E32" s="26"/>
      <c r="F32" s="24">
        <f>F31+G31</f>
        <v>111994649.99999997</v>
      </c>
      <c r="G32" s="26"/>
      <c r="H32" s="24">
        <f>H31+I31</f>
        <v>164602666</v>
      </c>
      <c r="I32" s="26"/>
      <c r="J32" s="24">
        <f>J31+K31</f>
        <v>0</v>
      </c>
      <c r="K32" s="26"/>
      <c r="L32" s="24">
        <f>L31+M31</f>
        <v>1657113560.0000005</v>
      </c>
      <c r="M32" s="25"/>
      <c r="N32" s="18">
        <f>B32+D32+F32+H32+J32</f>
        <v>1657113560.0000005</v>
      </c>
      <c r="P32" s="5" t="s">
        <v>0</v>
      </c>
      <c r="Q32" s="24">
        <f>Q31+R31</f>
        <v>198405</v>
      </c>
      <c r="R32" s="26"/>
      <c r="S32" s="24">
        <f>S31+T31</f>
        <v>19502</v>
      </c>
      <c r="T32" s="26"/>
      <c r="U32" s="24">
        <f>U31+V31</f>
        <v>14200</v>
      </c>
      <c r="V32" s="26"/>
      <c r="W32" s="24">
        <f>W31+X31</f>
        <v>34809</v>
      </c>
      <c r="X32" s="26"/>
      <c r="Y32" s="24">
        <f>Y31+Z31</f>
        <v>2543</v>
      </c>
      <c r="Z32" s="26"/>
      <c r="AA32" s="24">
        <f>AA31+AB31</f>
        <v>269459</v>
      </c>
      <c r="AB32" s="26"/>
      <c r="AC32" s="19">
        <f>Q32+S32+U32+W32+Y32</f>
        <v>269459</v>
      </c>
      <c r="AE32" s="5" t="s">
        <v>0</v>
      </c>
      <c r="AF32" s="27">
        <f>IFERROR(B32/Q32,"N.A.")</f>
        <v>6316.1312870139382</v>
      </c>
      <c r="AG32" s="28"/>
      <c r="AH32" s="27">
        <f>IFERROR(D32/S32,"N.A.")</f>
        <v>6530.8284278535539</v>
      </c>
      <c r="AI32" s="28"/>
      <c r="AJ32" s="27">
        <f>IFERROR(F32/U32,"N.A.")</f>
        <v>7886.9471830985894</v>
      </c>
      <c r="AK32" s="28"/>
      <c r="AL32" s="27">
        <f>IFERROR(H32/W32,"N.A.")</f>
        <v>4728.7387169984777</v>
      </c>
      <c r="AM32" s="28"/>
      <c r="AN32" s="27">
        <f>IFERROR(J32/Y32,"N.A.")</f>
        <v>0</v>
      </c>
      <c r="AO32" s="28"/>
      <c r="AP32" s="27">
        <f>IFERROR(L32/AA32,"N.A.")</f>
        <v>6149.7799665255216</v>
      </c>
      <c r="AQ32" s="28"/>
      <c r="AR32" s="16">
        <f>IFERROR(N32/AC32, "N.A.")</f>
        <v>6149.7799665255216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14325935</v>
      </c>
      <c r="C39" s="2"/>
      <c r="D39" s="2">
        <v>5893809.9999999981</v>
      </c>
      <c r="E39" s="2"/>
      <c r="F39" s="2">
        <v>3565559.9999999991</v>
      </c>
      <c r="G39" s="2"/>
      <c r="H39" s="2">
        <v>49102677.999999993</v>
      </c>
      <c r="I39" s="2"/>
      <c r="J39" s="2">
        <v>0</v>
      </c>
      <c r="K39" s="2"/>
      <c r="L39" s="1">
        <f>B39+D39+F39+H39+J39</f>
        <v>72887983</v>
      </c>
      <c r="M39" s="13">
        <f>C39+E39+G39+I39+K39</f>
        <v>0</v>
      </c>
      <c r="N39" s="14">
        <f>L39+M39</f>
        <v>72887983</v>
      </c>
      <c r="P39" s="3" t="s">
        <v>12</v>
      </c>
      <c r="Q39" s="2">
        <v>4351</v>
      </c>
      <c r="R39" s="2">
        <v>0</v>
      </c>
      <c r="S39" s="2">
        <v>1043</v>
      </c>
      <c r="T39" s="2">
        <v>0</v>
      </c>
      <c r="U39" s="2">
        <v>705</v>
      </c>
      <c r="V39" s="2">
        <v>0</v>
      </c>
      <c r="W39" s="2">
        <v>18800</v>
      </c>
      <c r="X39" s="2">
        <v>0</v>
      </c>
      <c r="Y39" s="2">
        <v>2593</v>
      </c>
      <c r="Z39" s="2">
        <v>0</v>
      </c>
      <c r="AA39" s="1">
        <f>Q39+S39+U39+W39+Y39</f>
        <v>27492</v>
      </c>
      <c r="AB39" s="13">
        <f>R39+T39+V39+X39+Z39</f>
        <v>0</v>
      </c>
      <c r="AC39" s="14">
        <f>AA39+AB39</f>
        <v>27492</v>
      </c>
      <c r="AE39" s="3" t="s">
        <v>12</v>
      </c>
      <c r="AF39" s="2">
        <f>IFERROR(B39/Q39, "N.A.")</f>
        <v>3292.5614801195129</v>
      </c>
      <c r="AG39" s="2" t="str">
        <f t="shared" ref="AG39:AR43" si="30">IFERROR(C39/R39, "N.A.")</f>
        <v>N.A.</v>
      </c>
      <c r="AH39" s="2">
        <f t="shared" si="30"/>
        <v>5650.8245445829325</v>
      </c>
      <c r="AI39" s="2" t="str">
        <f t="shared" si="30"/>
        <v>N.A.</v>
      </c>
      <c r="AJ39" s="2">
        <f t="shared" si="30"/>
        <v>5057.531914893616</v>
      </c>
      <c r="AK39" s="2" t="str">
        <f t="shared" si="30"/>
        <v>N.A.</v>
      </c>
      <c r="AL39" s="2">
        <f t="shared" si="30"/>
        <v>2611.8445744680848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2651.2433798923325</v>
      </c>
      <c r="AQ39" s="13" t="str">
        <f t="shared" si="30"/>
        <v>N.A.</v>
      </c>
      <c r="AR39" s="14">
        <f t="shared" si="30"/>
        <v>2651.2433798923325</v>
      </c>
    </row>
    <row r="40" spans="1:44" ht="15" customHeight="1" thickBot="1" x14ac:dyDescent="0.3">
      <c r="A40" s="3" t="s">
        <v>13</v>
      </c>
      <c r="B40" s="2">
        <v>57183666</v>
      </c>
      <c r="C40" s="2">
        <v>4400160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57183666</v>
      </c>
      <c r="M40" s="13">
        <f t="shared" si="31"/>
        <v>4400160</v>
      </c>
      <c r="N40" s="14">
        <f t="shared" ref="N40:N42" si="32">L40+M40</f>
        <v>61583826</v>
      </c>
      <c r="P40" s="3" t="s">
        <v>13</v>
      </c>
      <c r="Q40" s="2">
        <v>14841</v>
      </c>
      <c r="R40" s="2">
        <v>498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14841</v>
      </c>
      <c r="AB40" s="13">
        <f t="shared" si="33"/>
        <v>498</v>
      </c>
      <c r="AC40" s="14">
        <f t="shared" ref="AC40:AC42" si="34">AA40+AB40</f>
        <v>15339</v>
      </c>
      <c r="AE40" s="3" t="s">
        <v>13</v>
      </c>
      <c r="AF40" s="2">
        <f t="shared" ref="AF40:AF43" si="35">IFERROR(B40/Q40, "N.A.")</f>
        <v>3853.0871235091977</v>
      </c>
      <c r="AG40" s="2">
        <f t="shared" si="30"/>
        <v>8835.6626506024095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3853.0871235091977</v>
      </c>
      <c r="AQ40" s="13">
        <f t="shared" si="30"/>
        <v>8835.6626506024095</v>
      </c>
      <c r="AR40" s="14">
        <f t="shared" si="30"/>
        <v>4014.8527283395265</v>
      </c>
    </row>
    <row r="41" spans="1:44" ht="15" customHeight="1" thickBot="1" x14ac:dyDescent="0.3">
      <c r="A41" s="3" t="s">
        <v>14</v>
      </c>
      <c r="B41" s="2">
        <v>56023362</v>
      </c>
      <c r="C41" s="2">
        <v>489688075</v>
      </c>
      <c r="D41" s="2">
        <v>16213962.000000002</v>
      </c>
      <c r="E41" s="2">
        <v>4863960</v>
      </c>
      <c r="F41" s="2"/>
      <c r="G41" s="2">
        <v>17508550.000000007</v>
      </c>
      <c r="H41" s="2"/>
      <c r="I41" s="2">
        <v>35689472</v>
      </c>
      <c r="J41" s="2">
        <v>0</v>
      </c>
      <c r="K41" s="2"/>
      <c r="L41" s="1">
        <f t="shared" si="31"/>
        <v>72237324</v>
      </c>
      <c r="M41" s="13">
        <f t="shared" si="31"/>
        <v>547750057</v>
      </c>
      <c r="N41" s="14">
        <f t="shared" si="32"/>
        <v>619987381</v>
      </c>
      <c r="P41" s="3" t="s">
        <v>14</v>
      </c>
      <c r="Q41" s="2">
        <v>14603</v>
      </c>
      <c r="R41" s="2">
        <v>86240</v>
      </c>
      <c r="S41" s="2">
        <v>3247</v>
      </c>
      <c r="T41" s="2">
        <v>667</v>
      </c>
      <c r="U41" s="2">
        <v>0</v>
      </c>
      <c r="V41" s="2">
        <v>3319</v>
      </c>
      <c r="W41" s="2">
        <v>0</v>
      </c>
      <c r="X41" s="2">
        <v>6052</v>
      </c>
      <c r="Y41" s="2">
        <v>2646</v>
      </c>
      <c r="Z41" s="2">
        <v>0</v>
      </c>
      <c r="AA41" s="1">
        <f t="shared" si="33"/>
        <v>20496</v>
      </c>
      <c r="AB41" s="13">
        <f t="shared" si="33"/>
        <v>96278</v>
      </c>
      <c r="AC41" s="14">
        <f t="shared" si="34"/>
        <v>116774</v>
      </c>
      <c r="AE41" s="3" t="s">
        <v>14</v>
      </c>
      <c r="AF41" s="2">
        <f t="shared" si="35"/>
        <v>3836.4282681640757</v>
      </c>
      <c r="AG41" s="2">
        <f t="shared" si="30"/>
        <v>5678.2012407235625</v>
      </c>
      <c r="AH41" s="2">
        <f t="shared" si="30"/>
        <v>4993.5207884200809</v>
      </c>
      <c r="AI41" s="2">
        <f t="shared" si="30"/>
        <v>7292.2938530734637</v>
      </c>
      <c r="AJ41" s="2" t="str">
        <f t="shared" si="30"/>
        <v>N.A.</v>
      </c>
      <c r="AK41" s="2">
        <f t="shared" si="30"/>
        <v>5275.2485688460401</v>
      </c>
      <c r="AL41" s="2" t="str">
        <f t="shared" si="30"/>
        <v>N.A.</v>
      </c>
      <c r="AM41" s="2">
        <f t="shared" si="30"/>
        <v>5897.1368142762722</v>
      </c>
      <c r="AN41" s="2">
        <f t="shared" si="30"/>
        <v>0</v>
      </c>
      <c r="AO41" s="2" t="str">
        <f t="shared" si="30"/>
        <v>N.A.</v>
      </c>
      <c r="AP41" s="15">
        <f t="shared" si="30"/>
        <v>3524.4596018735365</v>
      </c>
      <c r="AQ41" s="13">
        <f t="shared" si="30"/>
        <v>5689.2546272253267</v>
      </c>
      <c r="AR41" s="14">
        <f t="shared" si="30"/>
        <v>5309.293001866854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112800</v>
      </c>
      <c r="I42" s="2"/>
      <c r="J42" s="2"/>
      <c r="K42" s="2"/>
      <c r="L42" s="1">
        <f t="shared" si="31"/>
        <v>112800</v>
      </c>
      <c r="M42" s="13">
        <f t="shared" si="31"/>
        <v>0</v>
      </c>
      <c r="N42" s="14">
        <f t="shared" si="32"/>
        <v>112800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188</v>
      </c>
      <c r="X42" s="2">
        <v>0</v>
      </c>
      <c r="Y42" s="2">
        <v>0</v>
      </c>
      <c r="Z42" s="2">
        <v>0</v>
      </c>
      <c r="AA42" s="1">
        <f t="shared" si="33"/>
        <v>188</v>
      </c>
      <c r="AB42" s="13">
        <f t="shared" si="33"/>
        <v>0</v>
      </c>
      <c r="AC42" s="14">
        <f t="shared" si="34"/>
        <v>188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600</v>
      </c>
      <c r="AQ42" s="13" t="str">
        <f t="shared" si="30"/>
        <v>N.A.</v>
      </c>
      <c r="AR42" s="14">
        <f t="shared" si="30"/>
        <v>600</v>
      </c>
    </row>
    <row r="43" spans="1:44" ht="15" customHeight="1" thickBot="1" x14ac:dyDescent="0.3">
      <c r="A43" s="4" t="s">
        <v>16</v>
      </c>
      <c r="B43" s="2">
        <v>127532962.99999997</v>
      </c>
      <c r="C43" s="2">
        <v>494088235.00000048</v>
      </c>
      <c r="D43" s="2">
        <v>22107771.999999993</v>
      </c>
      <c r="E43" s="2">
        <v>4863960</v>
      </c>
      <c r="F43" s="2">
        <v>3565559.9999999991</v>
      </c>
      <c r="G43" s="2">
        <v>17508550.000000007</v>
      </c>
      <c r="H43" s="2">
        <v>49215477.999999985</v>
      </c>
      <c r="I43" s="2">
        <v>35689472</v>
      </c>
      <c r="J43" s="2">
        <v>0</v>
      </c>
      <c r="K43" s="2"/>
      <c r="L43" s="1">
        <f t="shared" ref="L43" si="36">B43+D43+F43+H43+J43</f>
        <v>202421772.99999994</v>
      </c>
      <c r="M43" s="13">
        <f t="shared" ref="M43" si="37">C43+E43+G43+I43+K43</f>
        <v>552150217.00000048</v>
      </c>
      <c r="N43" s="17">
        <f t="shared" ref="N43" si="38">L43+M43</f>
        <v>754571990.00000048</v>
      </c>
      <c r="P43" s="4" t="s">
        <v>16</v>
      </c>
      <c r="Q43" s="2">
        <v>33795</v>
      </c>
      <c r="R43" s="2">
        <v>86738</v>
      </c>
      <c r="S43" s="2">
        <v>4290</v>
      </c>
      <c r="T43" s="2">
        <v>667</v>
      </c>
      <c r="U43" s="2">
        <v>705</v>
      </c>
      <c r="V43" s="2">
        <v>3319</v>
      </c>
      <c r="W43" s="2">
        <v>18988</v>
      </c>
      <c r="X43" s="2">
        <v>6052</v>
      </c>
      <c r="Y43" s="2">
        <v>5239</v>
      </c>
      <c r="Z43" s="2">
        <v>0</v>
      </c>
      <c r="AA43" s="1">
        <f t="shared" ref="AA43" si="39">Q43+S43+U43+W43+Y43</f>
        <v>63017</v>
      </c>
      <c r="AB43" s="13">
        <f t="shared" ref="AB43" si="40">R43+T43+V43+X43+Z43</f>
        <v>96776</v>
      </c>
      <c r="AC43" s="17">
        <f t="shared" ref="AC43" si="41">AA43+AB43</f>
        <v>159793</v>
      </c>
      <c r="AE43" s="4" t="s">
        <v>16</v>
      </c>
      <c r="AF43" s="2">
        <f t="shared" si="35"/>
        <v>3773.7228288208307</v>
      </c>
      <c r="AG43" s="2">
        <f t="shared" si="30"/>
        <v>5696.3295787313573</v>
      </c>
      <c r="AH43" s="2">
        <f t="shared" si="30"/>
        <v>5153.3268065268048</v>
      </c>
      <c r="AI43" s="2">
        <f t="shared" si="30"/>
        <v>7292.2938530734637</v>
      </c>
      <c r="AJ43" s="2">
        <f t="shared" si="30"/>
        <v>5057.531914893616</v>
      </c>
      <c r="AK43" s="2">
        <f t="shared" si="30"/>
        <v>5275.2485688460401</v>
      </c>
      <c r="AL43" s="2">
        <f t="shared" si="30"/>
        <v>2591.9253212555291</v>
      </c>
      <c r="AM43" s="2">
        <f t="shared" si="30"/>
        <v>5897.1368142762722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3212.1772378881878</v>
      </c>
      <c r="AQ43" s="13">
        <f t="shared" ref="AQ43" si="43">IFERROR(M43/AB43, "N.A.")</f>
        <v>5705.4457406795118</v>
      </c>
      <c r="AR43" s="14">
        <f t="shared" ref="AR43" si="44">IFERROR(N43/AC43, "N.A.")</f>
        <v>4722.1842633907645</v>
      </c>
    </row>
    <row r="44" spans="1:44" ht="15" customHeight="1" thickBot="1" x14ac:dyDescent="0.3">
      <c r="A44" s="5" t="s">
        <v>0</v>
      </c>
      <c r="B44" s="24">
        <f>B43+C43</f>
        <v>621621198.00000048</v>
      </c>
      <c r="C44" s="26"/>
      <c r="D44" s="24">
        <f>D43+E43</f>
        <v>26971731.999999993</v>
      </c>
      <c r="E44" s="26"/>
      <c r="F44" s="24">
        <f>F43+G43</f>
        <v>21074110.000000007</v>
      </c>
      <c r="G44" s="26"/>
      <c r="H44" s="24">
        <f>H43+I43</f>
        <v>84904949.999999985</v>
      </c>
      <c r="I44" s="26"/>
      <c r="J44" s="24">
        <f>J43+K43</f>
        <v>0</v>
      </c>
      <c r="K44" s="26"/>
      <c r="L44" s="24">
        <f>L43+M43</f>
        <v>754571990.00000048</v>
      </c>
      <c r="M44" s="25"/>
      <c r="N44" s="18">
        <f>B44+D44+F44+H44+J44</f>
        <v>754571990.00000048</v>
      </c>
      <c r="P44" s="5" t="s">
        <v>0</v>
      </c>
      <c r="Q44" s="24">
        <f>Q43+R43</f>
        <v>120533</v>
      </c>
      <c r="R44" s="26"/>
      <c r="S44" s="24">
        <f>S43+T43</f>
        <v>4957</v>
      </c>
      <c r="T44" s="26"/>
      <c r="U44" s="24">
        <f>U43+V43</f>
        <v>4024</v>
      </c>
      <c r="V44" s="26"/>
      <c r="W44" s="24">
        <f>W43+X43</f>
        <v>25040</v>
      </c>
      <c r="X44" s="26"/>
      <c r="Y44" s="24">
        <f>Y43+Z43</f>
        <v>5239</v>
      </c>
      <c r="Z44" s="26"/>
      <c r="AA44" s="24">
        <f>AA43+AB43</f>
        <v>159793</v>
      </c>
      <c r="AB44" s="25"/>
      <c r="AC44" s="18">
        <f>Q44+S44+U44+W44+Y44</f>
        <v>159793</v>
      </c>
      <c r="AE44" s="5" t="s">
        <v>0</v>
      </c>
      <c r="AF44" s="27">
        <f>IFERROR(B44/Q44,"N.A.")</f>
        <v>5157.269776741643</v>
      </c>
      <c r="AG44" s="28"/>
      <c r="AH44" s="27">
        <f>IFERROR(D44/S44,"N.A.")</f>
        <v>5441.1402057696168</v>
      </c>
      <c r="AI44" s="28"/>
      <c r="AJ44" s="27">
        <f>IFERROR(F44/U44,"N.A.")</f>
        <v>5237.1048707753498</v>
      </c>
      <c r="AK44" s="28"/>
      <c r="AL44" s="27">
        <f>IFERROR(H44/W44,"N.A.")</f>
        <v>3390.772763578274</v>
      </c>
      <c r="AM44" s="28"/>
      <c r="AN44" s="27">
        <f>IFERROR(J44/Y44,"N.A.")</f>
        <v>0</v>
      </c>
      <c r="AO44" s="28"/>
      <c r="AP44" s="27">
        <f>IFERROR(L44/AA44,"N.A.")</f>
        <v>4722.1842633907645</v>
      </c>
      <c r="AQ44" s="28"/>
      <c r="AR44" s="16">
        <f>IFERROR(N44/AC44, "N.A.")</f>
        <v>4722.1842633907645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7884037.9999999991</v>
      </c>
      <c r="C15" s="2"/>
      <c r="D15" s="2">
        <v>380549.99999999994</v>
      </c>
      <c r="E15" s="2"/>
      <c r="F15" s="2">
        <v>826220</v>
      </c>
      <c r="G15" s="2"/>
      <c r="H15" s="2">
        <v>6747250.9999999991</v>
      </c>
      <c r="I15" s="2"/>
      <c r="J15" s="2">
        <v>0</v>
      </c>
      <c r="K15" s="2"/>
      <c r="L15" s="1">
        <f>B15+D15+F15+H15+J15</f>
        <v>15838059</v>
      </c>
      <c r="M15" s="13">
        <f>C15+E15+G15+I15+K15</f>
        <v>0</v>
      </c>
      <c r="N15" s="14">
        <f>L15+M15</f>
        <v>15838059</v>
      </c>
      <c r="P15" s="3" t="s">
        <v>12</v>
      </c>
      <c r="Q15" s="2">
        <v>1926</v>
      </c>
      <c r="R15" s="2">
        <v>0</v>
      </c>
      <c r="S15" s="2">
        <v>287</v>
      </c>
      <c r="T15" s="2">
        <v>0</v>
      </c>
      <c r="U15" s="2">
        <v>482</v>
      </c>
      <c r="V15" s="2">
        <v>0</v>
      </c>
      <c r="W15" s="2">
        <v>4306</v>
      </c>
      <c r="X15" s="2">
        <v>0</v>
      </c>
      <c r="Y15" s="2">
        <v>426</v>
      </c>
      <c r="Z15" s="2">
        <v>0</v>
      </c>
      <c r="AA15" s="1">
        <f>Q15+S15+U15+W15+Y15</f>
        <v>7427</v>
      </c>
      <c r="AB15" s="13">
        <f>R15+T15+V15+X15+Z15</f>
        <v>0</v>
      </c>
      <c r="AC15" s="14">
        <f>AA15+AB15</f>
        <v>7427</v>
      </c>
      <c r="AE15" s="3" t="s">
        <v>12</v>
      </c>
      <c r="AF15" s="2">
        <f>IFERROR(B15/Q15, "N.A.")</f>
        <v>4093.4776739356175</v>
      </c>
      <c r="AG15" s="2" t="str">
        <f t="shared" ref="AG15:AR19" si="0">IFERROR(C15/R15, "N.A.")</f>
        <v>N.A.</v>
      </c>
      <c r="AH15" s="2">
        <f t="shared" si="0"/>
        <v>1325.9581881533099</v>
      </c>
      <c r="AI15" s="2" t="str">
        <f t="shared" si="0"/>
        <v>N.A.</v>
      </c>
      <c r="AJ15" s="2">
        <f t="shared" si="0"/>
        <v>1714.1493775933609</v>
      </c>
      <c r="AK15" s="2" t="str">
        <f t="shared" si="0"/>
        <v>N.A.</v>
      </c>
      <c r="AL15" s="2">
        <f t="shared" si="0"/>
        <v>1566.9417092429167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2132.4975090884609</v>
      </c>
      <c r="AQ15" s="13" t="str">
        <f t="shared" si="0"/>
        <v>N.A.</v>
      </c>
      <c r="AR15" s="14">
        <f t="shared" si="0"/>
        <v>2132.4975090884609</v>
      </c>
    </row>
    <row r="16" spans="1:44" ht="15" customHeight="1" thickBot="1" x14ac:dyDescent="0.3">
      <c r="A16" s="3" t="s">
        <v>13</v>
      </c>
      <c r="B16" s="2">
        <v>1572320.0000000002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1572320.0000000002</v>
      </c>
      <c r="M16" s="13">
        <f t="shared" si="1"/>
        <v>0</v>
      </c>
      <c r="N16" s="14">
        <f t="shared" ref="N16:N18" si="2">L16+M16</f>
        <v>1572320.0000000002</v>
      </c>
      <c r="P16" s="3" t="s">
        <v>13</v>
      </c>
      <c r="Q16" s="2">
        <v>757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757</v>
      </c>
      <c r="AB16" s="13">
        <f t="shared" si="3"/>
        <v>0</v>
      </c>
      <c r="AC16" s="14">
        <f t="shared" ref="AC16:AC18" si="4">AA16+AB16</f>
        <v>757</v>
      </c>
      <c r="AE16" s="3" t="s">
        <v>13</v>
      </c>
      <c r="AF16" s="2">
        <f t="shared" ref="AF16:AF19" si="5">IFERROR(B16/Q16, "N.A.")</f>
        <v>2077.0409511228536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2077.0409511228536</v>
      </c>
      <c r="AQ16" s="13" t="str">
        <f t="shared" si="0"/>
        <v>N.A.</v>
      </c>
      <c r="AR16" s="14">
        <f t="shared" si="0"/>
        <v>2077.0409511228536</v>
      </c>
    </row>
    <row r="17" spans="1:44" ht="15" customHeight="1" thickBot="1" x14ac:dyDescent="0.3">
      <c r="A17" s="3" t="s">
        <v>14</v>
      </c>
      <c r="B17" s="2">
        <v>12822233.999999998</v>
      </c>
      <c r="C17" s="2">
        <v>19163250</v>
      </c>
      <c r="D17" s="2">
        <v>0</v>
      </c>
      <c r="E17" s="2"/>
      <c r="F17" s="2"/>
      <c r="G17" s="2"/>
      <c r="H17" s="2"/>
      <c r="I17" s="2">
        <v>1847490</v>
      </c>
      <c r="J17" s="2">
        <v>0</v>
      </c>
      <c r="K17" s="2"/>
      <c r="L17" s="1">
        <f t="shared" si="1"/>
        <v>12822233.999999998</v>
      </c>
      <c r="M17" s="13">
        <f t="shared" si="1"/>
        <v>21010740</v>
      </c>
      <c r="N17" s="14">
        <f t="shared" si="2"/>
        <v>33832974</v>
      </c>
      <c r="P17" s="3" t="s">
        <v>14</v>
      </c>
      <c r="Q17" s="2">
        <v>2279</v>
      </c>
      <c r="R17" s="2">
        <v>2563</v>
      </c>
      <c r="S17" s="2">
        <v>162</v>
      </c>
      <c r="T17" s="2">
        <v>0</v>
      </c>
      <c r="U17" s="2">
        <v>0</v>
      </c>
      <c r="V17" s="2">
        <v>0</v>
      </c>
      <c r="W17" s="2">
        <v>0</v>
      </c>
      <c r="X17" s="2">
        <v>984</v>
      </c>
      <c r="Y17" s="2">
        <v>109</v>
      </c>
      <c r="Z17" s="2">
        <v>0</v>
      </c>
      <c r="AA17" s="1">
        <f t="shared" si="3"/>
        <v>2550</v>
      </c>
      <c r="AB17" s="13">
        <f t="shared" si="3"/>
        <v>3547</v>
      </c>
      <c r="AC17" s="14">
        <f t="shared" si="4"/>
        <v>6097</v>
      </c>
      <c r="AE17" s="3" t="s">
        <v>14</v>
      </c>
      <c r="AF17" s="2">
        <f t="shared" si="5"/>
        <v>5626.2544975866604</v>
      </c>
      <c r="AG17" s="2">
        <f t="shared" si="0"/>
        <v>7476.8825595005856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1877.530487804878</v>
      </c>
      <c r="AN17" s="2">
        <f t="shared" si="0"/>
        <v>0</v>
      </c>
      <c r="AO17" s="2" t="str">
        <f t="shared" si="0"/>
        <v>N.A.</v>
      </c>
      <c r="AP17" s="15">
        <f t="shared" si="0"/>
        <v>5028.3270588235291</v>
      </c>
      <c r="AQ17" s="13">
        <f t="shared" si="0"/>
        <v>5923.5241048773614</v>
      </c>
      <c r="AR17" s="14">
        <f t="shared" si="0"/>
        <v>5549.1182548794486</v>
      </c>
    </row>
    <row r="18" spans="1:44" ht="15" customHeight="1" thickBot="1" x14ac:dyDescent="0.3">
      <c r="A18" s="3" t="s">
        <v>15</v>
      </c>
      <c r="B18" s="2">
        <v>374959.99999999994</v>
      </c>
      <c r="C18" s="2"/>
      <c r="D18" s="2"/>
      <c r="E18" s="2"/>
      <c r="F18" s="2"/>
      <c r="G18" s="2"/>
      <c r="H18" s="2">
        <v>362500.00000000006</v>
      </c>
      <c r="I18" s="2"/>
      <c r="J18" s="2">
        <v>0</v>
      </c>
      <c r="K18" s="2"/>
      <c r="L18" s="1">
        <f t="shared" si="1"/>
        <v>737460</v>
      </c>
      <c r="M18" s="13">
        <f t="shared" si="1"/>
        <v>0</v>
      </c>
      <c r="N18" s="14">
        <f t="shared" si="2"/>
        <v>737460</v>
      </c>
      <c r="P18" s="3" t="s">
        <v>15</v>
      </c>
      <c r="Q18" s="2">
        <v>327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3210</v>
      </c>
      <c r="X18" s="2">
        <v>0</v>
      </c>
      <c r="Y18" s="2">
        <v>1201</v>
      </c>
      <c r="Z18" s="2">
        <v>0</v>
      </c>
      <c r="AA18" s="1">
        <f t="shared" si="3"/>
        <v>4738</v>
      </c>
      <c r="AB18" s="13">
        <f t="shared" si="3"/>
        <v>0</v>
      </c>
      <c r="AC18" s="17">
        <f t="shared" si="4"/>
        <v>4738</v>
      </c>
      <c r="AE18" s="3" t="s">
        <v>15</v>
      </c>
      <c r="AF18" s="2">
        <f t="shared" si="5"/>
        <v>1146.6666666666665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112.92834890965734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155.64795272266778</v>
      </c>
      <c r="AQ18" s="13" t="str">
        <f t="shared" si="0"/>
        <v>N.A.</v>
      </c>
      <c r="AR18" s="14">
        <f t="shared" si="0"/>
        <v>155.64795272266778</v>
      </c>
    </row>
    <row r="19" spans="1:44" ht="15" customHeight="1" thickBot="1" x14ac:dyDescent="0.3">
      <c r="A19" s="4" t="s">
        <v>16</v>
      </c>
      <c r="B19" s="2">
        <v>22653551.999999996</v>
      </c>
      <c r="C19" s="2">
        <v>19163250</v>
      </c>
      <c r="D19" s="2">
        <v>380550</v>
      </c>
      <c r="E19" s="2"/>
      <c r="F19" s="2">
        <v>826220</v>
      </c>
      <c r="G19" s="2"/>
      <c r="H19" s="2">
        <v>7109751.0000000019</v>
      </c>
      <c r="I19" s="2">
        <v>1847490</v>
      </c>
      <c r="J19" s="2">
        <v>0</v>
      </c>
      <c r="K19" s="2"/>
      <c r="L19" s="1">
        <f t="shared" ref="L19" si="6">B19+D19+F19+H19+J19</f>
        <v>30970073</v>
      </c>
      <c r="M19" s="13">
        <f t="shared" ref="M19" si="7">C19+E19+G19+I19+K19</f>
        <v>21010740</v>
      </c>
      <c r="N19" s="17">
        <f t="shared" ref="N19" si="8">L19+M19</f>
        <v>51980813</v>
      </c>
      <c r="P19" s="4" t="s">
        <v>16</v>
      </c>
      <c r="Q19" s="2">
        <v>5289</v>
      </c>
      <c r="R19" s="2">
        <v>2563</v>
      </c>
      <c r="S19" s="2">
        <v>449</v>
      </c>
      <c r="T19" s="2">
        <v>0</v>
      </c>
      <c r="U19" s="2">
        <v>482</v>
      </c>
      <c r="V19" s="2">
        <v>0</v>
      </c>
      <c r="W19" s="2">
        <v>7516</v>
      </c>
      <c r="X19" s="2">
        <v>984</v>
      </c>
      <c r="Y19" s="2">
        <v>1736</v>
      </c>
      <c r="Z19" s="2">
        <v>0</v>
      </c>
      <c r="AA19" s="1">
        <f t="shared" ref="AA19" si="9">Q19+S19+U19+W19+Y19</f>
        <v>15472</v>
      </c>
      <c r="AB19" s="13">
        <f t="shared" ref="AB19" si="10">R19+T19+V19+X19+Z19</f>
        <v>3547</v>
      </c>
      <c r="AC19" s="14">
        <f t="shared" ref="AC19" si="11">AA19+AB19</f>
        <v>19019</v>
      </c>
      <c r="AE19" s="4" t="s">
        <v>16</v>
      </c>
      <c r="AF19" s="2">
        <f t="shared" si="5"/>
        <v>4283.1446398184908</v>
      </c>
      <c r="AG19" s="2">
        <f t="shared" si="0"/>
        <v>7476.8825595005856</v>
      </c>
      <c r="AH19" s="2">
        <f t="shared" si="0"/>
        <v>847.55011135857455</v>
      </c>
      <c r="AI19" s="2" t="str">
        <f t="shared" si="0"/>
        <v>N.A.</v>
      </c>
      <c r="AJ19" s="2">
        <f t="shared" si="0"/>
        <v>1714.1493775933609</v>
      </c>
      <c r="AK19" s="2" t="str">
        <f t="shared" si="0"/>
        <v>N.A.</v>
      </c>
      <c r="AL19" s="2">
        <f t="shared" si="0"/>
        <v>945.94877594465163</v>
      </c>
      <c r="AM19" s="2">
        <f t="shared" si="0"/>
        <v>1877.530487804878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2001.6851732161324</v>
      </c>
      <c r="AQ19" s="13">
        <f t="shared" ref="AQ19" si="13">IFERROR(M19/AB19, "N.A.")</f>
        <v>5923.5241048773614</v>
      </c>
      <c r="AR19" s="14">
        <f t="shared" ref="AR19" si="14">IFERROR(N19/AC19, "N.A.")</f>
        <v>2733.0991639939007</v>
      </c>
    </row>
    <row r="20" spans="1:44" ht="15" customHeight="1" thickBot="1" x14ac:dyDescent="0.3">
      <c r="A20" s="5" t="s">
        <v>0</v>
      </c>
      <c r="B20" s="24">
        <f>B19+C19</f>
        <v>41816802</v>
      </c>
      <c r="C20" s="26"/>
      <c r="D20" s="24">
        <f>D19+E19</f>
        <v>380550</v>
      </c>
      <c r="E20" s="26"/>
      <c r="F20" s="24">
        <f>F19+G19</f>
        <v>826220</v>
      </c>
      <c r="G20" s="26"/>
      <c r="H20" s="24">
        <f>H19+I19</f>
        <v>8957241.0000000019</v>
      </c>
      <c r="I20" s="26"/>
      <c r="J20" s="24">
        <f>J19+K19</f>
        <v>0</v>
      </c>
      <c r="K20" s="26"/>
      <c r="L20" s="24">
        <f>L19+M19</f>
        <v>51980813</v>
      </c>
      <c r="M20" s="25"/>
      <c r="N20" s="18">
        <f>B20+D20+F20+H20+J20</f>
        <v>51980813</v>
      </c>
      <c r="P20" s="5" t="s">
        <v>0</v>
      </c>
      <c r="Q20" s="24">
        <f>Q19+R19</f>
        <v>7852</v>
      </c>
      <c r="R20" s="26"/>
      <c r="S20" s="24">
        <f>S19+T19</f>
        <v>449</v>
      </c>
      <c r="T20" s="26"/>
      <c r="U20" s="24">
        <f>U19+V19</f>
        <v>482</v>
      </c>
      <c r="V20" s="26"/>
      <c r="W20" s="24">
        <f>W19+X19</f>
        <v>8500</v>
      </c>
      <c r="X20" s="26"/>
      <c r="Y20" s="24">
        <f>Y19+Z19</f>
        <v>1736</v>
      </c>
      <c r="Z20" s="26"/>
      <c r="AA20" s="24">
        <f>AA19+AB19</f>
        <v>19019</v>
      </c>
      <c r="AB20" s="26"/>
      <c r="AC20" s="19">
        <f>Q20+S20+U20+W20+Y20</f>
        <v>19019</v>
      </c>
      <c r="AE20" s="5" t="s">
        <v>0</v>
      </c>
      <c r="AF20" s="27">
        <f>IFERROR(B20/Q20,"N.A.")</f>
        <v>5325.6242995415178</v>
      </c>
      <c r="AG20" s="28"/>
      <c r="AH20" s="27">
        <f>IFERROR(D20/S20,"N.A.")</f>
        <v>847.55011135857455</v>
      </c>
      <c r="AI20" s="28"/>
      <c r="AJ20" s="27">
        <f>IFERROR(F20/U20,"N.A.")</f>
        <v>1714.1493775933609</v>
      </c>
      <c r="AK20" s="28"/>
      <c r="AL20" s="27">
        <f>IFERROR(H20/W20,"N.A.")</f>
        <v>1053.7930588235297</v>
      </c>
      <c r="AM20" s="28"/>
      <c r="AN20" s="27">
        <f>IFERROR(J20/Y20,"N.A.")</f>
        <v>0</v>
      </c>
      <c r="AO20" s="28"/>
      <c r="AP20" s="27">
        <f>IFERROR(L20/AA20,"N.A.")</f>
        <v>2733.0991639939007</v>
      </c>
      <c r="AQ20" s="28"/>
      <c r="AR20" s="16">
        <f>IFERROR(N20/AC20, "N.A.")</f>
        <v>2733.0991639939007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7570567.9999999991</v>
      </c>
      <c r="C27" s="2"/>
      <c r="D27" s="2"/>
      <c r="E27" s="2"/>
      <c r="F27" s="2">
        <v>826220</v>
      </c>
      <c r="G27" s="2"/>
      <c r="H27" s="2">
        <v>4075585.9999999995</v>
      </c>
      <c r="I27" s="2"/>
      <c r="J27" s="2">
        <v>0</v>
      </c>
      <c r="K27" s="2"/>
      <c r="L27" s="1">
        <f>B27+D27+F27+H27+J27</f>
        <v>12472374</v>
      </c>
      <c r="M27" s="13">
        <f>C27+E27+G27+I27+K27</f>
        <v>0</v>
      </c>
      <c r="N27" s="14">
        <f>L27+M27</f>
        <v>12472374</v>
      </c>
      <c r="P27" s="3" t="s">
        <v>12</v>
      </c>
      <c r="Q27" s="2">
        <v>1764</v>
      </c>
      <c r="R27" s="2">
        <v>0</v>
      </c>
      <c r="S27" s="2">
        <v>0</v>
      </c>
      <c r="T27" s="2">
        <v>0</v>
      </c>
      <c r="U27" s="2">
        <v>482</v>
      </c>
      <c r="V27" s="2">
        <v>0</v>
      </c>
      <c r="W27" s="2">
        <v>1579</v>
      </c>
      <c r="X27" s="2">
        <v>0</v>
      </c>
      <c r="Y27" s="2">
        <v>426</v>
      </c>
      <c r="Z27" s="2">
        <v>0</v>
      </c>
      <c r="AA27" s="1">
        <f>Q27+S27+U27+W27+Y27</f>
        <v>4251</v>
      </c>
      <c r="AB27" s="13">
        <f>R27+T27+V27+X27+Z27</f>
        <v>0</v>
      </c>
      <c r="AC27" s="14">
        <f>AA27+AB27</f>
        <v>4251</v>
      </c>
      <c r="AE27" s="3" t="s">
        <v>12</v>
      </c>
      <c r="AF27" s="2">
        <f>IFERROR(B27/Q27, "N.A.")</f>
        <v>4291.7052154195007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1714.1493775933609</v>
      </c>
      <c r="AK27" s="2" t="str">
        <f t="shared" si="15"/>
        <v>N.A.</v>
      </c>
      <c r="AL27" s="2">
        <f t="shared" si="15"/>
        <v>2581.1184293856868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2933.9858856739593</v>
      </c>
      <c r="AQ27" s="13" t="str">
        <f t="shared" si="15"/>
        <v>N.A.</v>
      </c>
      <c r="AR27" s="14">
        <f t="shared" si="15"/>
        <v>2933.9858856739593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4268909</v>
      </c>
      <c r="C29" s="2">
        <v>14555050.000000002</v>
      </c>
      <c r="D29" s="2">
        <v>0</v>
      </c>
      <c r="E29" s="2"/>
      <c r="F29" s="2"/>
      <c r="G29" s="2"/>
      <c r="H29" s="2"/>
      <c r="I29" s="2">
        <v>953790</v>
      </c>
      <c r="J29" s="2"/>
      <c r="K29" s="2"/>
      <c r="L29" s="1">
        <f t="shared" si="16"/>
        <v>4268909</v>
      </c>
      <c r="M29" s="13">
        <f t="shared" si="16"/>
        <v>15508840.000000002</v>
      </c>
      <c r="N29" s="14">
        <f t="shared" si="17"/>
        <v>19777749</v>
      </c>
      <c r="P29" s="3" t="s">
        <v>14</v>
      </c>
      <c r="Q29" s="2">
        <v>1077</v>
      </c>
      <c r="R29" s="2">
        <v>1896</v>
      </c>
      <c r="S29" s="2">
        <v>162</v>
      </c>
      <c r="T29" s="2">
        <v>0</v>
      </c>
      <c r="U29" s="2">
        <v>0</v>
      </c>
      <c r="V29" s="2">
        <v>0</v>
      </c>
      <c r="W29" s="2">
        <v>0</v>
      </c>
      <c r="X29" s="2">
        <v>565</v>
      </c>
      <c r="Y29" s="2">
        <v>0</v>
      </c>
      <c r="Z29" s="2">
        <v>0</v>
      </c>
      <c r="AA29" s="1">
        <f t="shared" si="18"/>
        <v>1239</v>
      </c>
      <c r="AB29" s="13">
        <f t="shared" si="18"/>
        <v>2461</v>
      </c>
      <c r="AC29" s="14">
        <f t="shared" si="19"/>
        <v>3700</v>
      </c>
      <c r="AE29" s="3" t="s">
        <v>14</v>
      </c>
      <c r="AF29" s="2">
        <f t="shared" si="20"/>
        <v>3963.7038068709376</v>
      </c>
      <c r="AG29" s="2">
        <f t="shared" si="15"/>
        <v>7676.7141350210977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1688.1238938053098</v>
      </c>
      <c r="AN29" s="2" t="str">
        <f t="shared" si="15"/>
        <v>N.A.</v>
      </c>
      <c r="AO29" s="2" t="str">
        <f t="shared" si="15"/>
        <v>N.A.</v>
      </c>
      <c r="AP29" s="15">
        <f t="shared" si="15"/>
        <v>3445.4471347861177</v>
      </c>
      <c r="AQ29" s="13">
        <f t="shared" si="15"/>
        <v>6301.8447785453072</v>
      </c>
      <c r="AR29" s="14">
        <f t="shared" si="15"/>
        <v>5345.3375675675679</v>
      </c>
    </row>
    <row r="30" spans="1:44" ht="15" customHeight="1" thickBot="1" x14ac:dyDescent="0.3">
      <c r="A30" s="3" t="s">
        <v>15</v>
      </c>
      <c r="B30" s="2">
        <v>374959.99999999994</v>
      </c>
      <c r="C30" s="2"/>
      <c r="D30" s="2"/>
      <c r="E30" s="2"/>
      <c r="F30" s="2"/>
      <c r="G30" s="2"/>
      <c r="H30" s="2">
        <v>331500</v>
      </c>
      <c r="I30" s="2"/>
      <c r="J30" s="2">
        <v>0</v>
      </c>
      <c r="K30" s="2"/>
      <c r="L30" s="1">
        <f t="shared" si="16"/>
        <v>706460</v>
      </c>
      <c r="M30" s="13">
        <f t="shared" si="16"/>
        <v>0</v>
      </c>
      <c r="N30" s="14">
        <f t="shared" si="17"/>
        <v>706460</v>
      </c>
      <c r="P30" s="3" t="s">
        <v>15</v>
      </c>
      <c r="Q30" s="2">
        <v>327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2923</v>
      </c>
      <c r="X30" s="2">
        <v>0</v>
      </c>
      <c r="Y30" s="2">
        <v>752</v>
      </c>
      <c r="Z30" s="2">
        <v>0</v>
      </c>
      <c r="AA30" s="1">
        <f t="shared" si="18"/>
        <v>4002</v>
      </c>
      <c r="AB30" s="13">
        <f t="shared" si="18"/>
        <v>0</v>
      </c>
      <c r="AC30" s="17">
        <f t="shared" si="19"/>
        <v>4002</v>
      </c>
      <c r="AE30" s="3" t="s">
        <v>15</v>
      </c>
      <c r="AF30" s="2">
        <f t="shared" si="20"/>
        <v>1146.6666666666665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113.41087923366405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176.52673663168414</v>
      </c>
      <c r="AQ30" s="13" t="str">
        <f t="shared" si="15"/>
        <v>N.A.</v>
      </c>
      <c r="AR30" s="14">
        <f t="shared" si="15"/>
        <v>176.52673663168414</v>
      </c>
    </row>
    <row r="31" spans="1:44" ht="15" customHeight="1" thickBot="1" x14ac:dyDescent="0.3">
      <c r="A31" s="4" t="s">
        <v>16</v>
      </c>
      <c r="B31" s="2">
        <v>12214437.000000002</v>
      </c>
      <c r="C31" s="2">
        <v>14555050.000000002</v>
      </c>
      <c r="D31" s="2">
        <v>0</v>
      </c>
      <c r="E31" s="2"/>
      <c r="F31" s="2">
        <v>826220</v>
      </c>
      <c r="G31" s="2"/>
      <c r="H31" s="2">
        <v>4407086</v>
      </c>
      <c r="I31" s="2">
        <v>953790</v>
      </c>
      <c r="J31" s="2">
        <v>0</v>
      </c>
      <c r="K31" s="2"/>
      <c r="L31" s="1">
        <f t="shared" ref="L31" si="21">B31+D31+F31+H31+J31</f>
        <v>17447743</v>
      </c>
      <c r="M31" s="13">
        <f t="shared" ref="M31" si="22">C31+E31+G31+I31+K31</f>
        <v>15508840.000000002</v>
      </c>
      <c r="N31" s="17">
        <f t="shared" ref="N31" si="23">L31+M31</f>
        <v>32956583</v>
      </c>
      <c r="P31" s="4" t="s">
        <v>16</v>
      </c>
      <c r="Q31" s="2">
        <v>3168</v>
      </c>
      <c r="R31" s="2">
        <v>1896</v>
      </c>
      <c r="S31" s="2">
        <v>162</v>
      </c>
      <c r="T31" s="2">
        <v>0</v>
      </c>
      <c r="U31" s="2">
        <v>482</v>
      </c>
      <c r="V31" s="2">
        <v>0</v>
      </c>
      <c r="W31" s="2">
        <v>4502</v>
      </c>
      <c r="X31" s="2">
        <v>565</v>
      </c>
      <c r="Y31" s="2">
        <v>1178</v>
      </c>
      <c r="Z31" s="2">
        <v>0</v>
      </c>
      <c r="AA31" s="1">
        <f t="shared" ref="AA31" si="24">Q31+S31+U31+W31+Y31</f>
        <v>9492</v>
      </c>
      <c r="AB31" s="13">
        <f t="shared" ref="AB31" si="25">R31+T31+V31+X31+Z31</f>
        <v>2461</v>
      </c>
      <c r="AC31" s="14">
        <f t="shared" ref="AC31" si="26">AA31+AB31</f>
        <v>11953</v>
      </c>
      <c r="AE31" s="4" t="s">
        <v>16</v>
      </c>
      <c r="AF31" s="2">
        <f t="shared" si="20"/>
        <v>3855.5672348484854</v>
      </c>
      <c r="AG31" s="2">
        <f t="shared" si="15"/>
        <v>7676.7141350210977</v>
      </c>
      <c r="AH31" s="2">
        <f t="shared" si="15"/>
        <v>0</v>
      </c>
      <c r="AI31" s="2" t="str">
        <f t="shared" si="15"/>
        <v>N.A.</v>
      </c>
      <c r="AJ31" s="2">
        <f t="shared" si="15"/>
        <v>1714.1493775933609</v>
      </c>
      <c r="AK31" s="2" t="str">
        <f t="shared" si="15"/>
        <v>N.A.</v>
      </c>
      <c r="AL31" s="2">
        <f t="shared" si="15"/>
        <v>978.91737005775212</v>
      </c>
      <c r="AM31" s="2">
        <f t="shared" si="15"/>
        <v>1688.1238938053098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1838.1524441635061</v>
      </c>
      <c r="AQ31" s="13">
        <f t="shared" ref="AQ31" si="28">IFERROR(M31/AB31, "N.A.")</f>
        <v>6301.8447785453072</v>
      </c>
      <c r="AR31" s="14">
        <f t="shared" ref="AR31" si="29">IFERROR(N31/AC31, "N.A.")</f>
        <v>2757.1808750941186</v>
      </c>
    </row>
    <row r="32" spans="1:44" ht="15" customHeight="1" thickBot="1" x14ac:dyDescent="0.3">
      <c r="A32" s="5" t="s">
        <v>0</v>
      </c>
      <c r="B32" s="24">
        <f>B31+C31</f>
        <v>26769487.000000004</v>
      </c>
      <c r="C32" s="26"/>
      <c r="D32" s="24">
        <f>D31+E31</f>
        <v>0</v>
      </c>
      <c r="E32" s="26"/>
      <c r="F32" s="24">
        <f>F31+G31</f>
        <v>826220</v>
      </c>
      <c r="G32" s="26"/>
      <c r="H32" s="24">
        <f>H31+I31</f>
        <v>5360876</v>
      </c>
      <c r="I32" s="26"/>
      <c r="J32" s="24">
        <f>J31+K31</f>
        <v>0</v>
      </c>
      <c r="K32" s="26"/>
      <c r="L32" s="24">
        <f>L31+M31</f>
        <v>32956583</v>
      </c>
      <c r="M32" s="25"/>
      <c r="N32" s="18">
        <f>B32+D32+F32+H32+J32</f>
        <v>32956583.000000004</v>
      </c>
      <c r="P32" s="5" t="s">
        <v>0</v>
      </c>
      <c r="Q32" s="24">
        <f>Q31+R31</f>
        <v>5064</v>
      </c>
      <c r="R32" s="26"/>
      <c r="S32" s="24">
        <f>S31+T31</f>
        <v>162</v>
      </c>
      <c r="T32" s="26"/>
      <c r="U32" s="24">
        <f>U31+V31</f>
        <v>482</v>
      </c>
      <c r="V32" s="26"/>
      <c r="W32" s="24">
        <f>W31+X31</f>
        <v>5067</v>
      </c>
      <c r="X32" s="26"/>
      <c r="Y32" s="24">
        <f>Y31+Z31</f>
        <v>1178</v>
      </c>
      <c r="Z32" s="26"/>
      <c r="AA32" s="24">
        <f>AA31+AB31</f>
        <v>11953</v>
      </c>
      <c r="AB32" s="26"/>
      <c r="AC32" s="19">
        <f>Q32+S32+U32+W32+Y32</f>
        <v>11953</v>
      </c>
      <c r="AE32" s="5" t="s">
        <v>0</v>
      </c>
      <c r="AF32" s="27">
        <f>IFERROR(B32/Q32,"N.A.")</f>
        <v>5286.233609794629</v>
      </c>
      <c r="AG32" s="28"/>
      <c r="AH32" s="27">
        <f>IFERROR(D32/S32,"N.A.")</f>
        <v>0</v>
      </c>
      <c r="AI32" s="28"/>
      <c r="AJ32" s="27">
        <f>IFERROR(F32/U32,"N.A.")</f>
        <v>1714.1493775933609</v>
      </c>
      <c r="AK32" s="28"/>
      <c r="AL32" s="27">
        <f>IFERROR(H32/W32,"N.A.")</f>
        <v>1057.9980264456285</v>
      </c>
      <c r="AM32" s="28"/>
      <c r="AN32" s="27">
        <f>IFERROR(J32/Y32,"N.A.")</f>
        <v>0</v>
      </c>
      <c r="AO32" s="28"/>
      <c r="AP32" s="27">
        <f>IFERROR(L32/AA32,"N.A.")</f>
        <v>2757.1808750941186</v>
      </c>
      <c r="AQ32" s="28"/>
      <c r="AR32" s="16">
        <f>IFERROR(N32/AC32, "N.A.")</f>
        <v>2757.1808750941191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313470</v>
      </c>
      <c r="C39" s="2"/>
      <c r="D39" s="2">
        <v>380549.99999999994</v>
      </c>
      <c r="E39" s="2"/>
      <c r="F39" s="2"/>
      <c r="G39" s="2"/>
      <c r="H39" s="2">
        <v>2671665</v>
      </c>
      <c r="I39" s="2"/>
      <c r="J39" s="2"/>
      <c r="K39" s="2"/>
      <c r="L39" s="1">
        <f>B39+D39+F39+H39+J39</f>
        <v>3365685</v>
      </c>
      <c r="M39" s="13">
        <f>C39+E39+G39+I39+K39</f>
        <v>0</v>
      </c>
      <c r="N39" s="14">
        <f>L39+M39</f>
        <v>3365685</v>
      </c>
      <c r="P39" s="3" t="s">
        <v>12</v>
      </c>
      <c r="Q39" s="2">
        <v>162</v>
      </c>
      <c r="R39" s="2">
        <v>0</v>
      </c>
      <c r="S39" s="2">
        <v>287</v>
      </c>
      <c r="T39" s="2">
        <v>0</v>
      </c>
      <c r="U39" s="2">
        <v>0</v>
      </c>
      <c r="V39" s="2">
        <v>0</v>
      </c>
      <c r="W39" s="2">
        <v>2727</v>
      </c>
      <c r="X39" s="2">
        <v>0</v>
      </c>
      <c r="Y39" s="2">
        <v>0</v>
      </c>
      <c r="Z39" s="2">
        <v>0</v>
      </c>
      <c r="AA39" s="1">
        <f>Q39+S39+U39+W39+Y39</f>
        <v>3176</v>
      </c>
      <c r="AB39" s="13">
        <f>R39+T39+V39+X39+Z39</f>
        <v>0</v>
      </c>
      <c r="AC39" s="14">
        <f>AA39+AB39</f>
        <v>3176</v>
      </c>
      <c r="AE39" s="3" t="s">
        <v>12</v>
      </c>
      <c r="AF39" s="2">
        <f>IFERROR(B39/Q39, "N.A.")</f>
        <v>1935</v>
      </c>
      <c r="AG39" s="2" t="str">
        <f t="shared" ref="AG39:AR43" si="30">IFERROR(C39/R39, "N.A.")</f>
        <v>N.A.</v>
      </c>
      <c r="AH39" s="2">
        <f t="shared" si="30"/>
        <v>1325.9581881533099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979.70847084708475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1059.7244962216625</v>
      </c>
      <c r="AQ39" s="13" t="str">
        <f t="shared" si="30"/>
        <v>N.A.</v>
      </c>
      <c r="AR39" s="14">
        <f t="shared" si="30"/>
        <v>1059.7244962216625</v>
      </c>
    </row>
    <row r="40" spans="1:44" ht="15" customHeight="1" thickBot="1" x14ac:dyDescent="0.3">
      <c r="A40" s="3" t="s">
        <v>13</v>
      </c>
      <c r="B40" s="2">
        <v>1572320.0000000002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1572320.0000000002</v>
      </c>
      <c r="M40" s="13">
        <f t="shared" si="31"/>
        <v>0</v>
      </c>
      <c r="N40" s="14">
        <f t="shared" ref="N40:N42" si="32">L40+M40</f>
        <v>1572320.0000000002</v>
      </c>
      <c r="P40" s="3" t="s">
        <v>13</v>
      </c>
      <c r="Q40" s="2">
        <v>757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757</v>
      </c>
      <c r="AB40" s="13">
        <f t="shared" si="33"/>
        <v>0</v>
      </c>
      <c r="AC40" s="14">
        <f t="shared" ref="AC40:AC42" si="34">AA40+AB40</f>
        <v>757</v>
      </c>
      <c r="AE40" s="3" t="s">
        <v>13</v>
      </c>
      <c r="AF40" s="2">
        <f t="shared" ref="AF40:AF43" si="35">IFERROR(B40/Q40, "N.A.")</f>
        <v>2077.0409511228536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2077.0409511228536</v>
      </c>
      <c r="AQ40" s="13" t="str">
        <f t="shared" si="30"/>
        <v>N.A.</v>
      </c>
      <c r="AR40" s="14">
        <f t="shared" si="30"/>
        <v>2077.0409511228536</v>
      </c>
    </row>
    <row r="41" spans="1:44" ht="15" customHeight="1" thickBot="1" x14ac:dyDescent="0.3">
      <c r="A41" s="3" t="s">
        <v>14</v>
      </c>
      <c r="B41" s="2">
        <v>8553325.0000000019</v>
      </c>
      <c r="C41" s="2">
        <v>4608200</v>
      </c>
      <c r="D41" s="2"/>
      <c r="E41" s="2"/>
      <c r="F41" s="2"/>
      <c r="G41" s="2"/>
      <c r="H41" s="2"/>
      <c r="I41" s="2">
        <v>893700</v>
      </c>
      <c r="J41" s="2">
        <v>0</v>
      </c>
      <c r="K41" s="2"/>
      <c r="L41" s="1">
        <f t="shared" si="31"/>
        <v>8553325.0000000019</v>
      </c>
      <c r="M41" s="13">
        <f t="shared" si="31"/>
        <v>5501900</v>
      </c>
      <c r="N41" s="14">
        <f t="shared" si="32"/>
        <v>14055225.000000002</v>
      </c>
      <c r="P41" s="3" t="s">
        <v>14</v>
      </c>
      <c r="Q41" s="2">
        <v>1202</v>
      </c>
      <c r="R41" s="2">
        <v>667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419</v>
      </c>
      <c r="Y41" s="2">
        <v>109</v>
      </c>
      <c r="Z41" s="2">
        <v>0</v>
      </c>
      <c r="AA41" s="1">
        <f t="shared" si="33"/>
        <v>1311</v>
      </c>
      <c r="AB41" s="13">
        <f t="shared" si="33"/>
        <v>1086</v>
      </c>
      <c r="AC41" s="14">
        <f t="shared" si="34"/>
        <v>2397</v>
      </c>
      <c r="AE41" s="3" t="s">
        <v>14</v>
      </c>
      <c r="AF41" s="2">
        <f t="shared" si="35"/>
        <v>7115.9109816971732</v>
      </c>
      <c r="AG41" s="2">
        <f t="shared" si="30"/>
        <v>6908.8455772113939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2132.9355608591886</v>
      </c>
      <c r="AN41" s="2">
        <f t="shared" si="30"/>
        <v>0</v>
      </c>
      <c r="AO41" s="2" t="str">
        <f t="shared" si="30"/>
        <v>N.A.</v>
      </c>
      <c r="AP41" s="15">
        <f t="shared" si="30"/>
        <v>6524.2753623188419</v>
      </c>
      <c r="AQ41" s="13">
        <f t="shared" si="30"/>
        <v>5066.2062615101286</v>
      </c>
      <c r="AR41" s="14">
        <f t="shared" si="30"/>
        <v>5863.6733416770976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31000.000000000004</v>
      </c>
      <c r="I42" s="2"/>
      <c r="J42" s="2">
        <v>0</v>
      </c>
      <c r="K42" s="2"/>
      <c r="L42" s="1">
        <f t="shared" si="31"/>
        <v>31000.000000000004</v>
      </c>
      <c r="M42" s="13">
        <f t="shared" si="31"/>
        <v>0</v>
      </c>
      <c r="N42" s="14">
        <f t="shared" si="32"/>
        <v>31000.000000000004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287</v>
      </c>
      <c r="X42" s="2">
        <v>0</v>
      </c>
      <c r="Y42" s="2">
        <v>449</v>
      </c>
      <c r="Z42" s="2">
        <v>0</v>
      </c>
      <c r="AA42" s="1">
        <f t="shared" si="33"/>
        <v>736</v>
      </c>
      <c r="AB42" s="13">
        <f t="shared" si="33"/>
        <v>0</v>
      </c>
      <c r="AC42" s="14">
        <f t="shared" si="34"/>
        <v>736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108.01393728222997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42.119565217391312</v>
      </c>
      <c r="AQ42" s="13" t="str">
        <f t="shared" si="30"/>
        <v>N.A.</v>
      </c>
      <c r="AR42" s="14">
        <f t="shared" si="30"/>
        <v>42.119565217391312</v>
      </c>
    </row>
    <row r="43" spans="1:44" ht="15" customHeight="1" thickBot="1" x14ac:dyDescent="0.3">
      <c r="A43" s="4" t="s">
        <v>16</v>
      </c>
      <c r="B43" s="2">
        <v>10439114.999999998</v>
      </c>
      <c r="C43" s="2">
        <v>4608200</v>
      </c>
      <c r="D43" s="2">
        <v>380549.99999999994</v>
      </c>
      <c r="E43" s="2"/>
      <c r="F43" s="2"/>
      <c r="G43" s="2"/>
      <c r="H43" s="2">
        <v>2702665.0000000005</v>
      </c>
      <c r="I43" s="2">
        <v>893700</v>
      </c>
      <c r="J43" s="2">
        <v>0</v>
      </c>
      <c r="K43" s="2"/>
      <c r="L43" s="1">
        <f t="shared" ref="L43" si="36">B43+D43+F43+H43+J43</f>
        <v>13522329.999999998</v>
      </c>
      <c r="M43" s="13">
        <f t="shared" ref="M43" si="37">C43+E43+G43+I43+K43</f>
        <v>5501900</v>
      </c>
      <c r="N43" s="17">
        <f t="shared" ref="N43" si="38">L43+M43</f>
        <v>19024230</v>
      </c>
      <c r="P43" s="4" t="s">
        <v>16</v>
      </c>
      <c r="Q43" s="2">
        <v>2121</v>
      </c>
      <c r="R43" s="2">
        <v>667</v>
      </c>
      <c r="S43" s="2">
        <v>287</v>
      </c>
      <c r="T43" s="2">
        <v>0</v>
      </c>
      <c r="U43" s="2">
        <v>0</v>
      </c>
      <c r="V43" s="2">
        <v>0</v>
      </c>
      <c r="W43" s="2">
        <v>3014</v>
      </c>
      <c r="X43" s="2">
        <v>419</v>
      </c>
      <c r="Y43" s="2">
        <v>558</v>
      </c>
      <c r="Z43" s="2">
        <v>0</v>
      </c>
      <c r="AA43" s="1">
        <f t="shared" ref="AA43" si="39">Q43+S43+U43+W43+Y43</f>
        <v>5980</v>
      </c>
      <c r="AB43" s="13">
        <f t="shared" ref="AB43" si="40">R43+T43+V43+X43+Z43</f>
        <v>1086</v>
      </c>
      <c r="AC43" s="17">
        <f t="shared" ref="AC43" si="41">AA43+AB43</f>
        <v>7066</v>
      </c>
      <c r="AE43" s="4" t="s">
        <v>16</v>
      </c>
      <c r="AF43" s="2">
        <f t="shared" si="35"/>
        <v>4921.7892503536059</v>
      </c>
      <c r="AG43" s="2">
        <f t="shared" si="30"/>
        <v>6908.8455772113939</v>
      </c>
      <c r="AH43" s="2">
        <f t="shared" si="30"/>
        <v>1325.9581881533099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896.70371599203736</v>
      </c>
      <c r="AM43" s="2">
        <f t="shared" si="30"/>
        <v>2132.9355608591886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2261.2591973244143</v>
      </c>
      <c r="AQ43" s="13">
        <f t="shared" ref="AQ43" si="43">IFERROR(M43/AB43, "N.A.")</f>
        <v>5066.2062615101286</v>
      </c>
      <c r="AR43" s="14">
        <f t="shared" ref="AR43" si="44">IFERROR(N43/AC43, "N.A.")</f>
        <v>2692.362015284461</v>
      </c>
    </row>
    <row r="44" spans="1:44" ht="15" customHeight="1" thickBot="1" x14ac:dyDescent="0.3">
      <c r="A44" s="5" t="s">
        <v>0</v>
      </c>
      <c r="B44" s="24">
        <f>B43+C43</f>
        <v>15047314.999999998</v>
      </c>
      <c r="C44" s="26"/>
      <c r="D44" s="24">
        <f>D43+E43</f>
        <v>380549.99999999994</v>
      </c>
      <c r="E44" s="26"/>
      <c r="F44" s="24">
        <f>F43+G43</f>
        <v>0</v>
      </c>
      <c r="G44" s="26"/>
      <c r="H44" s="24">
        <f>H43+I43</f>
        <v>3596365.0000000005</v>
      </c>
      <c r="I44" s="26"/>
      <c r="J44" s="24">
        <f>J43+K43</f>
        <v>0</v>
      </c>
      <c r="K44" s="26"/>
      <c r="L44" s="24">
        <f>L43+M43</f>
        <v>19024230</v>
      </c>
      <c r="M44" s="25"/>
      <c r="N44" s="18">
        <f>B44+D44+F44+H44+J44</f>
        <v>19024230</v>
      </c>
      <c r="P44" s="5" t="s">
        <v>0</v>
      </c>
      <c r="Q44" s="24">
        <f>Q43+R43</f>
        <v>2788</v>
      </c>
      <c r="R44" s="26"/>
      <c r="S44" s="24">
        <f>S43+T43</f>
        <v>287</v>
      </c>
      <c r="T44" s="26"/>
      <c r="U44" s="24">
        <f>U43+V43</f>
        <v>0</v>
      </c>
      <c r="V44" s="26"/>
      <c r="W44" s="24">
        <f>W43+X43</f>
        <v>3433</v>
      </c>
      <c r="X44" s="26"/>
      <c r="Y44" s="24">
        <f>Y43+Z43</f>
        <v>558</v>
      </c>
      <c r="Z44" s="26"/>
      <c r="AA44" s="24">
        <f>AA43+AB43</f>
        <v>7066</v>
      </c>
      <c r="AB44" s="25"/>
      <c r="AC44" s="18">
        <f>Q44+S44+U44+W44+Y44</f>
        <v>7066</v>
      </c>
      <c r="AE44" s="5" t="s">
        <v>0</v>
      </c>
      <c r="AF44" s="27">
        <f>IFERROR(B44/Q44,"N.A.")</f>
        <v>5397.1718077474889</v>
      </c>
      <c r="AG44" s="28"/>
      <c r="AH44" s="27">
        <f>IFERROR(D44/S44,"N.A.")</f>
        <v>1325.9581881533099</v>
      </c>
      <c r="AI44" s="28"/>
      <c r="AJ44" s="27" t="str">
        <f>IFERROR(F44/U44,"N.A.")</f>
        <v>N.A.</v>
      </c>
      <c r="AK44" s="28"/>
      <c r="AL44" s="27">
        <f>IFERROR(H44/W44,"N.A.")</f>
        <v>1047.5866588989225</v>
      </c>
      <c r="AM44" s="28"/>
      <c r="AN44" s="27">
        <f>IFERROR(J44/Y44,"N.A.")</f>
        <v>0</v>
      </c>
      <c r="AO44" s="28"/>
      <c r="AP44" s="27">
        <f>IFERROR(L44/AA44,"N.A.")</f>
        <v>2692.362015284461</v>
      </c>
      <c r="AQ44" s="28"/>
      <c r="AR44" s="16">
        <f>IFERROR(N44/AC44, "N.A.")</f>
        <v>2692.362015284461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11026593</v>
      </c>
      <c r="C15" s="2"/>
      <c r="D15" s="2">
        <v>1674000</v>
      </c>
      <c r="E15" s="2"/>
      <c r="F15" s="2">
        <v>1280970</v>
      </c>
      <c r="G15" s="2"/>
      <c r="H15" s="2">
        <v>6963641.9999999991</v>
      </c>
      <c r="I15" s="2"/>
      <c r="J15" s="2">
        <v>0</v>
      </c>
      <c r="K15" s="2"/>
      <c r="L15" s="1">
        <f>B15+D15+F15+H15+J15</f>
        <v>20945205</v>
      </c>
      <c r="M15" s="13">
        <f>C15+E15+G15+I15+K15</f>
        <v>0</v>
      </c>
      <c r="N15" s="14">
        <f>L15+M15</f>
        <v>20945205</v>
      </c>
      <c r="P15" s="3" t="s">
        <v>12</v>
      </c>
      <c r="Q15" s="2">
        <v>2697</v>
      </c>
      <c r="R15" s="2">
        <v>0</v>
      </c>
      <c r="S15" s="2">
        <v>372</v>
      </c>
      <c r="T15" s="2">
        <v>0</v>
      </c>
      <c r="U15" s="2">
        <v>335</v>
      </c>
      <c r="V15" s="2">
        <v>0</v>
      </c>
      <c r="W15" s="2">
        <v>2236</v>
      </c>
      <c r="X15" s="2">
        <v>0</v>
      </c>
      <c r="Y15" s="2">
        <v>298</v>
      </c>
      <c r="Z15" s="2">
        <v>0</v>
      </c>
      <c r="AA15" s="1">
        <f>Q15+S15+U15+W15+Y15</f>
        <v>5938</v>
      </c>
      <c r="AB15" s="13">
        <f>R15+T15+V15+X15+Z15</f>
        <v>0</v>
      </c>
      <c r="AC15" s="14">
        <f>AA15+AB15</f>
        <v>5938</v>
      </c>
      <c r="AE15" s="3" t="s">
        <v>12</v>
      </c>
      <c r="AF15" s="2">
        <f>IFERROR(B15/Q15, "N.A.")</f>
        <v>4088.4660734149056</v>
      </c>
      <c r="AG15" s="2" t="str">
        <f t="shared" ref="AG15:AR19" si="0">IFERROR(C15/R15, "N.A.")</f>
        <v>N.A.</v>
      </c>
      <c r="AH15" s="2">
        <f t="shared" si="0"/>
        <v>4500</v>
      </c>
      <c r="AI15" s="2" t="str">
        <f t="shared" si="0"/>
        <v>N.A.</v>
      </c>
      <c r="AJ15" s="2">
        <f t="shared" si="0"/>
        <v>3823.7910447761192</v>
      </c>
      <c r="AK15" s="2" t="str">
        <f t="shared" si="0"/>
        <v>N.A.</v>
      </c>
      <c r="AL15" s="2">
        <f t="shared" si="0"/>
        <v>3114.3300536672627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3527.3164365106095</v>
      </c>
      <c r="AQ15" s="13" t="str">
        <f t="shared" si="0"/>
        <v>N.A.</v>
      </c>
      <c r="AR15" s="14">
        <f t="shared" si="0"/>
        <v>3527.3164365106095</v>
      </c>
    </row>
    <row r="16" spans="1:44" ht="15" customHeight="1" thickBot="1" x14ac:dyDescent="0.3">
      <c r="A16" s="3" t="s">
        <v>13</v>
      </c>
      <c r="B16" s="2">
        <v>1658510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1658510</v>
      </c>
      <c r="M16" s="13">
        <f t="shared" si="1"/>
        <v>0</v>
      </c>
      <c r="N16" s="14">
        <f t="shared" ref="N16:N18" si="2">L16+M16</f>
        <v>1658510</v>
      </c>
      <c r="P16" s="3" t="s">
        <v>13</v>
      </c>
      <c r="Q16" s="2">
        <v>497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497</v>
      </c>
      <c r="AB16" s="13">
        <f t="shared" si="3"/>
        <v>0</v>
      </c>
      <c r="AC16" s="14">
        <f t="shared" ref="AC16:AC18" si="4">AA16+AB16</f>
        <v>497</v>
      </c>
      <c r="AE16" s="3" t="s">
        <v>13</v>
      </c>
      <c r="AF16" s="2">
        <f t="shared" ref="AF16:AF19" si="5">IFERROR(B16/Q16, "N.A.")</f>
        <v>3337.0422535211269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3337.0422535211269</v>
      </c>
      <c r="AQ16" s="13" t="str">
        <f t="shared" si="0"/>
        <v>N.A.</v>
      </c>
      <c r="AR16" s="14">
        <f t="shared" si="0"/>
        <v>3337.0422535211269</v>
      </c>
    </row>
    <row r="17" spans="1:44" ht="15" customHeight="1" thickBot="1" x14ac:dyDescent="0.3">
      <c r="A17" s="3" t="s">
        <v>14</v>
      </c>
      <c r="B17" s="2">
        <v>11610249.999999998</v>
      </c>
      <c r="C17" s="2">
        <v>8566000</v>
      </c>
      <c r="D17" s="2">
        <v>750000</v>
      </c>
      <c r="E17" s="2"/>
      <c r="F17" s="2"/>
      <c r="G17" s="2">
        <v>3162000</v>
      </c>
      <c r="H17" s="2"/>
      <c r="I17" s="2">
        <v>7166289.9999999991</v>
      </c>
      <c r="J17" s="2">
        <v>0</v>
      </c>
      <c r="K17" s="2"/>
      <c r="L17" s="1">
        <f t="shared" si="1"/>
        <v>12360249.999999998</v>
      </c>
      <c r="M17" s="13">
        <f t="shared" si="1"/>
        <v>18894290</v>
      </c>
      <c r="N17" s="14">
        <f t="shared" si="2"/>
        <v>31254540</v>
      </c>
      <c r="P17" s="3" t="s">
        <v>14</v>
      </c>
      <c r="Q17" s="2">
        <v>3044</v>
      </c>
      <c r="R17" s="2">
        <v>1218</v>
      </c>
      <c r="S17" s="2">
        <v>125</v>
      </c>
      <c r="T17" s="2">
        <v>0</v>
      </c>
      <c r="U17" s="2">
        <v>0</v>
      </c>
      <c r="V17" s="2">
        <v>622</v>
      </c>
      <c r="W17" s="2">
        <v>0</v>
      </c>
      <c r="X17" s="2">
        <v>795</v>
      </c>
      <c r="Y17" s="2">
        <v>497</v>
      </c>
      <c r="Z17" s="2">
        <v>0</v>
      </c>
      <c r="AA17" s="1">
        <f t="shared" si="3"/>
        <v>3666</v>
      </c>
      <c r="AB17" s="13">
        <f t="shared" si="3"/>
        <v>2635</v>
      </c>
      <c r="AC17" s="14">
        <f t="shared" si="4"/>
        <v>6301</v>
      </c>
      <c r="AE17" s="3" t="s">
        <v>14</v>
      </c>
      <c r="AF17" s="2">
        <f t="shared" si="5"/>
        <v>3814.1425755584751</v>
      </c>
      <c r="AG17" s="2">
        <f t="shared" si="0"/>
        <v>7032.8407224958946</v>
      </c>
      <c r="AH17" s="2">
        <f t="shared" si="0"/>
        <v>6000</v>
      </c>
      <c r="AI17" s="2" t="str">
        <f t="shared" si="0"/>
        <v>N.A.</v>
      </c>
      <c r="AJ17" s="2" t="str">
        <f t="shared" si="0"/>
        <v>N.A.</v>
      </c>
      <c r="AK17" s="2">
        <f t="shared" si="0"/>
        <v>5083.6012861736335</v>
      </c>
      <c r="AL17" s="2" t="str">
        <f t="shared" si="0"/>
        <v>N.A.</v>
      </c>
      <c r="AM17" s="2">
        <f t="shared" si="0"/>
        <v>9014.2012578616341</v>
      </c>
      <c r="AN17" s="2">
        <f t="shared" si="0"/>
        <v>0</v>
      </c>
      <c r="AO17" s="2" t="str">
        <f t="shared" si="0"/>
        <v>N.A.</v>
      </c>
      <c r="AP17" s="15">
        <f t="shared" si="0"/>
        <v>3371.5902891434803</v>
      </c>
      <c r="AQ17" s="13">
        <f t="shared" si="0"/>
        <v>7170.5085388994312</v>
      </c>
      <c r="AR17" s="14">
        <f t="shared" si="0"/>
        <v>4960.2507538485952</v>
      </c>
    </row>
    <row r="18" spans="1:44" ht="15" customHeight="1" thickBot="1" x14ac:dyDescent="0.3">
      <c r="A18" s="3" t="s">
        <v>15</v>
      </c>
      <c r="B18" s="2">
        <v>319920</v>
      </c>
      <c r="C18" s="2"/>
      <c r="D18" s="2">
        <v>645000</v>
      </c>
      <c r="E18" s="2"/>
      <c r="F18" s="2"/>
      <c r="G18" s="2">
        <v>1312500</v>
      </c>
      <c r="H18" s="2">
        <v>2215970</v>
      </c>
      <c r="I18" s="2"/>
      <c r="J18" s="2"/>
      <c r="K18" s="2"/>
      <c r="L18" s="1">
        <f t="shared" si="1"/>
        <v>3180890</v>
      </c>
      <c r="M18" s="13">
        <f t="shared" si="1"/>
        <v>1312500</v>
      </c>
      <c r="N18" s="14">
        <f t="shared" si="2"/>
        <v>4493390</v>
      </c>
      <c r="P18" s="3" t="s">
        <v>15</v>
      </c>
      <c r="Q18" s="2">
        <v>186</v>
      </c>
      <c r="R18" s="2">
        <v>0</v>
      </c>
      <c r="S18" s="2">
        <v>250</v>
      </c>
      <c r="T18" s="2">
        <v>0</v>
      </c>
      <c r="U18" s="2">
        <v>0</v>
      </c>
      <c r="V18" s="2">
        <v>125</v>
      </c>
      <c r="W18" s="2">
        <v>1577</v>
      </c>
      <c r="X18" s="2">
        <v>0</v>
      </c>
      <c r="Y18" s="2">
        <v>0</v>
      </c>
      <c r="Z18" s="2">
        <v>0</v>
      </c>
      <c r="AA18" s="1">
        <f t="shared" si="3"/>
        <v>2013</v>
      </c>
      <c r="AB18" s="13">
        <f t="shared" si="3"/>
        <v>125</v>
      </c>
      <c r="AC18" s="17">
        <f t="shared" si="4"/>
        <v>2138</v>
      </c>
      <c r="AE18" s="3" t="s">
        <v>15</v>
      </c>
      <c r="AF18" s="2">
        <f t="shared" si="5"/>
        <v>1720</v>
      </c>
      <c r="AG18" s="2" t="str">
        <f t="shared" si="0"/>
        <v>N.A.</v>
      </c>
      <c r="AH18" s="2">
        <f t="shared" si="0"/>
        <v>2580</v>
      </c>
      <c r="AI18" s="2" t="str">
        <f t="shared" si="0"/>
        <v>N.A.</v>
      </c>
      <c r="AJ18" s="2" t="str">
        <f t="shared" si="0"/>
        <v>N.A.</v>
      </c>
      <c r="AK18" s="2">
        <f t="shared" si="0"/>
        <v>10500</v>
      </c>
      <c r="AL18" s="2">
        <f t="shared" si="0"/>
        <v>1405.1807228915663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1580.173869846001</v>
      </c>
      <c r="AQ18" s="13">
        <f t="shared" si="0"/>
        <v>10500</v>
      </c>
      <c r="AR18" s="14">
        <f t="shared" si="0"/>
        <v>2101.6791393826006</v>
      </c>
    </row>
    <row r="19" spans="1:44" ht="15" customHeight="1" thickBot="1" x14ac:dyDescent="0.3">
      <c r="A19" s="4" t="s">
        <v>16</v>
      </c>
      <c r="B19" s="2">
        <v>24615272.999999996</v>
      </c>
      <c r="C19" s="2">
        <v>8566000</v>
      </c>
      <c r="D19" s="2">
        <v>3069000</v>
      </c>
      <c r="E19" s="2"/>
      <c r="F19" s="2">
        <v>1280970</v>
      </c>
      <c r="G19" s="2">
        <v>4474500</v>
      </c>
      <c r="H19" s="2">
        <v>9179612</v>
      </c>
      <c r="I19" s="2">
        <v>7166289.9999999991</v>
      </c>
      <c r="J19" s="2">
        <v>0</v>
      </c>
      <c r="K19" s="2"/>
      <c r="L19" s="1">
        <f t="shared" ref="L19" si="6">B19+D19+F19+H19+J19</f>
        <v>38144855</v>
      </c>
      <c r="M19" s="13">
        <f t="shared" ref="M19" si="7">C19+E19+G19+I19+K19</f>
        <v>20206790</v>
      </c>
      <c r="N19" s="17">
        <f t="shared" ref="N19" si="8">L19+M19</f>
        <v>58351645</v>
      </c>
      <c r="P19" s="4" t="s">
        <v>16</v>
      </c>
      <c r="Q19" s="2">
        <v>6424</v>
      </c>
      <c r="R19" s="2">
        <v>1218</v>
      </c>
      <c r="S19" s="2">
        <v>747</v>
      </c>
      <c r="T19" s="2">
        <v>0</v>
      </c>
      <c r="U19" s="2">
        <v>335</v>
      </c>
      <c r="V19" s="2">
        <v>747</v>
      </c>
      <c r="W19" s="2">
        <v>3813</v>
      </c>
      <c r="X19" s="2">
        <v>795</v>
      </c>
      <c r="Y19" s="2">
        <v>795</v>
      </c>
      <c r="Z19" s="2">
        <v>0</v>
      </c>
      <c r="AA19" s="1">
        <f t="shared" ref="AA19" si="9">Q19+S19+U19+W19+Y19</f>
        <v>12114</v>
      </c>
      <c r="AB19" s="13">
        <f t="shared" ref="AB19" si="10">R19+T19+V19+X19+Z19</f>
        <v>2760</v>
      </c>
      <c r="AC19" s="14">
        <f t="shared" ref="AC19" si="11">AA19+AB19</f>
        <v>14874</v>
      </c>
      <c r="AE19" s="4" t="s">
        <v>16</v>
      </c>
      <c r="AF19" s="2">
        <f t="shared" si="5"/>
        <v>3831.7672789539224</v>
      </c>
      <c r="AG19" s="2">
        <f t="shared" si="0"/>
        <v>7032.8407224958946</v>
      </c>
      <c r="AH19" s="2">
        <f t="shared" si="0"/>
        <v>4108.4337349397592</v>
      </c>
      <c r="AI19" s="2" t="str">
        <f t="shared" si="0"/>
        <v>N.A.</v>
      </c>
      <c r="AJ19" s="2">
        <f t="shared" si="0"/>
        <v>3823.7910447761192</v>
      </c>
      <c r="AK19" s="2">
        <f t="shared" si="0"/>
        <v>5989.9598393574297</v>
      </c>
      <c r="AL19" s="2">
        <f t="shared" si="0"/>
        <v>2407.4513506425387</v>
      </c>
      <c r="AM19" s="2">
        <f t="shared" si="0"/>
        <v>9014.2012578616341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3148.8240878322604</v>
      </c>
      <c r="AQ19" s="13">
        <f t="shared" ref="AQ19" si="13">IFERROR(M19/AB19, "N.A.")</f>
        <v>7321.300724637681</v>
      </c>
      <c r="AR19" s="14">
        <f t="shared" ref="AR19" si="14">IFERROR(N19/AC19, "N.A.")</f>
        <v>3923.0633992201156</v>
      </c>
    </row>
    <row r="20" spans="1:44" ht="15" customHeight="1" thickBot="1" x14ac:dyDescent="0.3">
      <c r="A20" s="5" t="s">
        <v>0</v>
      </c>
      <c r="B20" s="24">
        <f>B19+C19</f>
        <v>33181272.999999996</v>
      </c>
      <c r="C20" s="26"/>
      <c r="D20" s="24">
        <f>D19+E19</f>
        <v>3069000</v>
      </c>
      <c r="E20" s="26"/>
      <c r="F20" s="24">
        <f>F19+G19</f>
        <v>5755470</v>
      </c>
      <c r="G20" s="26"/>
      <c r="H20" s="24">
        <f>H19+I19</f>
        <v>16345902</v>
      </c>
      <c r="I20" s="26"/>
      <c r="J20" s="24">
        <f>J19+K19</f>
        <v>0</v>
      </c>
      <c r="K20" s="26"/>
      <c r="L20" s="24">
        <f>L19+M19</f>
        <v>58351645</v>
      </c>
      <c r="M20" s="25"/>
      <c r="N20" s="18">
        <f>B20+D20+F20+H20+J20</f>
        <v>58351645</v>
      </c>
      <c r="P20" s="5" t="s">
        <v>0</v>
      </c>
      <c r="Q20" s="24">
        <f>Q19+R19</f>
        <v>7642</v>
      </c>
      <c r="R20" s="26"/>
      <c r="S20" s="24">
        <f>S19+T19</f>
        <v>747</v>
      </c>
      <c r="T20" s="26"/>
      <c r="U20" s="24">
        <f>U19+V19</f>
        <v>1082</v>
      </c>
      <c r="V20" s="26"/>
      <c r="W20" s="24">
        <f>W19+X19</f>
        <v>4608</v>
      </c>
      <c r="X20" s="26"/>
      <c r="Y20" s="24">
        <f>Y19+Z19</f>
        <v>795</v>
      </c>
      <c r="Z20" s="26"/>
      <c r="AA20" s="24">
        <f>AA19+AB19</f>
        <v>14874</v>
      </c>
      <c r="AB20" s="26"/>
      <c r="AC20" s="19">
        <f>Q20+S20+U20+W20+Y20</f>
        <v>14874</v>
      </c>
      <c r="AE20" s="5" t="s">
        <v>0</v>
      </c>
      <c r="AF20" s="27">
        <f>IFERROR(B20/Q20,"N.A.")</f>
        <v>4341.9619209630982</v>
      </c>
      <c r="AG20" s="28"/>
      <c r="AH20" s="27">
        <f>IFERROR(D20/S20,"N.A.")</f>
        <v>4108.4337349397592</v>
      </c>
      <c r="AI20" s="28"/>
      <c r="AJ20" s="27">
        <f>IFERROR(F20/U20,"N.A.")</f>
        <v>5319.2883548983364</v>
      </c>
      <c r="AK20" s="28"/>
      <c r="AL20" s="27">
        <f>IFERROR(H20/W20,"N.A.")</f>
        <v>3547.2877604166665</v>
      </c>
      <c r="AM20" s="28"/>
      <c r="AN20" s="27">
        <f>IFERROR(J20/Y20,"N.A.")</f>
        <v>0</v>
      </c>
      <c r="AO20" s="28"/>
      <c r="AP20" s="27">
        <f>IFERROR(L20/AA20,"N.A.")</f>
        <v>3923.0633992201156</v>
      </c>
      <c r="AQ20" s="28"/>
      <c r="AR20" s="16">
        <f>IFERROR(N20/AC20, "N.A.")</f>
        <v>3923.0633992201156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10168800.000000002</v>
      </c>
      <c r="C27" s="2"/>
      <c r="D27" s="2">
        <v>1674000</v>
      </c>
      <c r="E27" s="2"/>
      <c r="F27" s="2">
        <v>1280970</v>
      </c>
      <c r="G27" s="2"/>
      <c r="H27" s="2">
        <v>5860469.9999999991</v>
      </c>
      <c r="I27" s="2"/>
      <c r="J27" s="2"/>
      <c r="K27" s="2"/>
      <c r="L27" s="1">
        <f>B27+D27+F27+H27+J27</f>
        <v>18984240</v>
      </c>
      <c r="M27" s="13">
        <f>C27+E27+G27+I27+K27</f>
        <v>0</v>
      </c>
      <c r="N27" s="14">
        <f>L27+M27</f>
        <v>18984240</v>
      </c>
      <c r="P27" s="3" t="s">
        <v>12</v>
      </c>
      <c r="Q27" s="2">
        <v>2250</v>
      </c>
      <c r="R27" s="2">
        <v>0</v>
      </c>
      <c r="S27" s="2">
        <v>372</v>
      </c>
      <c r="T27" s="2">
        <v>0</v>
      </c>
      <c r="U27" s="2">
        <v>335</v>
      </c>
      <c r="V27" s="2">
        <v>0</v>
      </c>
      <c r="W27" s="2">
        <v>1627</v>
      </c>
      <c r="X27" s="2">
        <v>0</v>
      </c>
      <c r="Y27" s="2">
        <v>0</v>
      </c>
      <c r="Z27" s="2">
        <v>0</v>
      </c>
      <c r="AA27" s="1">
        <f>Q27+S27+U27+W27+Y27</f>
        <v>4584</v>
      </c>
      <c r="AB27" s="13">
        <f>R27+T27+V27+X27+Z27</f>
        <v>0</v>
      </c>
      <c r="AC27" s="14">
        <f>AA27+AB27</f>
        <v>4584</v>
      </c>
      <c r="AE27" s="3" t="s">
        <v>12</v>
      </c>
      <c r="AF27" s="2">
        <f>IFERROR(B27/Q27, "N.A.")</f>
        <v>4519.4666666666672</v>
      </c>
      <c r="AG27" s="2" t="str">
        <f t="shared" ref="AG27:AR31" si="15">IFERROR(C27/R27, "N.A.")</f>
        <v>N.A.</v>
      </c>
      <c r="AH27" s="2">
        <f t="shared" si="15"/>
        <v>4500</v>
      </c>
      <c r="AI27" s="2" t="str">
        <f t="shared" si="15"/>
        <v>N.A.</v>
      </c>
      <c r="AJ27" s="2">
        <f t="shared" si="15"/>
        <v>3823.7910447761192</v>
      </c>
      <c r="AK27" s="2" t="str">
        <f t="shared" si="15"/>
        <v>N.A.</v>
      </c>
      <c r="AL27" s="2">
        <f t="shared" si="15"/>
        <v>3602.0098340503991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4141.413612565445</v>
      </c>
      <c r="AQ27" s="13" t="str">
        <f t="shared" si="15"/>
        <v>N.A.</v>
      </c>
      <c r="AR27" s="14">
        <f t="shared" si="15"/>
        <v>4141.413612565445</v>
      </c>
    </row>
    <row r="28" spans="1:44" ht="15" customHeight="1" thickBot="1" x14ac:dyDescent="0.3">
      <c r="A28" s="3" t="s">
        <v>13</v>
      </c>
      <c r="B28" s="2">
        <v>698750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698750</v>
      </c>
      <c r="M28" s="13">
        <f t="shared" si="16"/>
        <v>0</v>
      </c>
      <c r="N28" s="14">
        <f t="shared" ref="N28:N30" si="17">L28+M28</f>
        <v>698750</v>
      </c>
      <c r="P28" s="3" t="s">
        <v>13</v>
      </c>
      <c r="Q28" s="2">
        <v>125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125</v>
      </c>
      <c r="AB28" s="13">
        <f t="shared" si="18"/>
        <v>0</v>
      </c>
      <c r="AC28" s="14">
        <f t="shared" ref="AC28:AC30" si="19">AA28+AB28</f>
        <v>125</v>
      </c>
      <c r="AE28" s="3" t="s">
        <v>13</v>
      </c>
      <c r="AF28" s="2">
        <f t="shared" ref="AF28:AF31" si="20">IFERROR(B28/Q28, "N.A.")</f>
        <v>5590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5590</v>
      </c>
      <c r="AQ28" s="13" t="str">
        <f t="shared" si="15"/>
        <v>N.A.</v>
      </c>
      <c r="AR28" s="14">
        <f t="shared" si="15"/>
        <v>5590</v>
      </c>
    </row>
    <row r="29" spans="1:44" ht="15" customHeight="1" thickBot="1" x14ac:dyDescent="0.3">
      <c r="A29" s="3" t="s">
        <v>14</v>
      </c>
      <c r="B29" s="2">
        <v>7937290</v>
      </c>
      <c r="C29" s="2">
        <v>3946000</v>
      </c>
      <c r="D29" s="2">
        <v>750000</v>
      </c>
      <c r="E29" s="2"/>
      <c r="F29" s="2"/>
      <c r="G29" s="2">
        <v>3162000</v>
      </c>
      <c r="H29" s="2"/>
      <c r="I29" s="2">
        <v>7076890</v>
      </c>
      <c r="J29" s="2">
        <v>0</v>
      </c>
      <c r="K29" s="2"/>
      <c r="L29" s="1">
        <f t="shared" si="16"/>
        <v>8687290</v>
      </c>
      <c r="M29" s="13">
        <f t="shared" si="16"/>
        <v>14184890</v>
      </c>
      <c r="N29" s="14">
        <f t="shared" si="17"/>
        <v>22872180</v>
      </c>
      <c r="P29" s="3" t="s">
        <v>14</v>
      </c>
      <c r="Q29" s="2">
        <v>1590</v>
      </c>
      <c r="R29" s="2">
        <v>335</v>
      </c>
      <c r="S29" s="2">
        <v>125</v>
      </c>
      <c r="T29" s="2">
        <v>0</v>
      </c>
      <c r="U29" s="2">
        <v>0</v>
      </c>
      <c r="V29" s="2">
        <v>622</v>
      </c>
      <c r="W29" s="2">
        <v>0</v>
      </c>
      <c r="X29" s="2">
        <v>646</v>
      </c>
      <c r="Y29" s="2">
        <v>186</v>
      </c>
      <c r="Z29" s="2">
        <v>0</v>
      </c>
      <c r="AA29" s="1">
        <f t="shared" si="18"/>
        <v>1901</v>
      </c>
      <c r="AB29" s="13">
        <f t="shared" si="18"/>
        <v>1603</v>
      </c>
      <c r="AC29" s="14">
        <f t="shared" si="19"/>
        <v>3504</v>
      </c>
      <c r="AE29" s="3" t="s">
        <v>14</v>
      </c>
      <c r="AF29" s="2">
        <f t="shared" si="20"/>
        <v>4992.0062893081758</v>
      </c>
      <c r="AG29" s="2">
        <f t="shared" si="15"/>
        <v>11779.10447761194</v>
      </c>
      <c r="AH29" s="2">
        <f t="shared" si="15"/>
        <v>6000</v>
      </c>
      <c r="AI29" s="2" t="str">
        <f t="shared" si="15"/>
        <v>N.A.</v>
      </c>
      <c r="AJ29" s="2" t="str">
        <f t="shared" si="15"/>
        <v>N.A.</v>
      </c>
      <c r="AK29" s="2">
        <f t="shared" si="15"/>
        <v>5083.6012861736335</v>
      </c>
      <c r="AL29" s="2" t="str">
        <f t="shared" si="15"/>
        <v>N.A.</v>
      </c>
      <c r="AM29" s="2">
        <f t="shared" si="15"/>
        <v>10954.938080495356</v>
      </c>
      <c r="AN29" s="2">
        <f t="shared" si="15"/>
        <v>0</v>
      </c>
      <c r="AO29" s="2" t="str">
        <f t="shared" si="15"/>
        <v>N.A.</v>
      </c>
      <c r="AP29" s="15">
        <f t="shared" si="15"/>
        <v>4569.8527091004735</v>
      </c>
      <c r="AQ29" s="13">
        <f t="shared" si="15"/>
        <v>8848.9644416718656</v>
      </c>
      <c r="AR29" s="14">
        <f t="shared" si="15"/>
        <v>6527.4486301369861</v>
      </c>
    </row>
    <row r="30" spans="1:44" ht="15" customHeight="1" thickBot="1" x14ac:dyDescent="0.3">
      <c r="A30" s="3" t="s">
        <v>15</v>
      </c>
      <c r="B30" s="2">
        <v>319920</v>
      </c>
      <c r="C30" s="2"/>
      <c r="D30" s="2">
        <v>645000</v>
      </c>
      <c r="E30" s="2"/>
      <c r="F30" s="2"/>
      <c r="G30" s="2">
        <v>1312500</v>
      </c>
      <c r="H30" s="2">
        <v>2096000</v>
      </c>
      <c r="I30" s="2"/>
      <c r="J30" s="2"/>
      <c r="K30" s="2"/>
      <c r="L30" s="1">
        <f t="shared" si="16"/>
        <v>3060920</v>
      </c>
      <c r="M30" s="13">
        <f t="shared" si="16"/>
        <v>1312500</v>
      </c>
      <c r="N30" s="14">
        <f t="shared" si="17"/>
        <v>4373420</v>
      </c>
      <c r="P30" s="3" t="s">
        <v>15</v>
      </c>
      <c r="Q30" s="2">
        <v>186</v>
      </c>
      <c r="R30" s="2">
        <v>0</v>
      </c>
      <c r="S30" s="2">
        <v>250</v>
      </c>
      <c r="T30" s="2">
        <v>0</v>
      </c>
      <c r="U30" s="2">
        <v>0</v>
      </c>
      <c r="V30" s="2">
        <v>125</v>
      </c>
      <c r="W30" s="2">
        <v>1391</v>
      </c>
      <c r="X30" s="2">
        <v>0</v>
      </c>
      <c r="Y30" s="2">
        <v>0</v>
      </c>
      <c r="Z30" s="2">
        <v>0</v>
      </c>
      <c r="AA30" s="1">
        <f t="shared" si="18"/>
        <v>1827</v>
      </c>
      <c r="AB30" s="13">
        <f t="shared" si="18"/>
        <v>125</v>
      </c>
      <c r="AC30" s="17">
        <f t="shared" si="19"/>
        <v>1952</v>
      </c>
      <c r="AE30" s="3" t="s">
        <v>15</v>
      </c>
      <c r="AF30" s="2">
        <f t="shared" si="20"/>
        <v>1720</v>
      </c>
      <c r="AG30" s="2" t="str">
        <f t="shared" si="15"/>
        <v>N.A.</v>
      </c>
      <c r="AH30" s="2">
        <f t="shared" si="15"/>
        <v>2580</v>
      </c>
      <c r="AI30" s="2" t="str">
        <f t="shared" si="15"/>
        <v>N.A.</v>
      </c>
      <c r="AJ30" s="2" t="str">
        <f t="shared" si="15"/>
        <v>N.A.</v>
      </c>
      <c r="AK30" s="2">
        <f t="shared" si="15"/>
        <v>10500</v>
      </c>
      <c r="AL30" s="2">
        <f t="shared" si="15"/>
        <v>1506.8296189791517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1675.3804050355775</v>
      </c>
      <c r="AQ30" s="13">
        <f t="shared" si="15"/>
        <v>10500</v>
      </c>
      <c r="AR30" s="14">
        <f t="shared" si="15"/>
        <v>2240.4815573770493</v>
      </c>
    </row>
    <row r="31" spans="1:44" ht="15" customHeight="1" thickBot="1" x14ac:dyDescent="0.3">
      <c r="A31" s="4" t="s">
        <v>16</v>
      </c>
      <c r="B31" s="2">
        <v>19124760</v>
      </c>
      <c r="C31" s="2">
        <v>3946000</v>
      </c>
      <c r="D31" s="2">
        <v>3069000</v>
      </c>
      <c r="E31" s="2"/>
      <c r="F31" s="2">
        <v>1280970</v>
      </c>
      <c r="G31" s="2">
        <v>4474500</v>
      </c>
      <c r="H31" s="2">
        <v>7956470.0000000009</v>
      </c>
      <c r="I31" s="2">
        <v>7076890</v>
      </c>
      <c r="J31" s="2">
        <v>0</v>
      </c>
      <c r="K31" s="2"/>
      <c r="L31" s="1">
        <f t="shared" ref="L31" si="21">B31+D31+F31+H31+J31</f>
        <v>31431200</v>
      </c>
      <c r="M31" s="13">
        <f t="shared" ref="M31" si="22">C31+E31+G31+I31+K31</f>
        <v>15497390</v>
      </c>
      <c r="N31" s="17">
        <f t="shared" ref="N31" si="23">L31+M31</f>
        <v>46928590</v>
      </c>
      <c r="P31" s="4" t="s">
        <v>16</v>
      </c>
      <c r="Q31" s="2">
        <v>4151</v>
      </c>
      <c r="R31" s="2">
        <v>335</v>
      </c>
      <c r="S31" s="2">
        <v>747</v>
      </c>
      <c r="T31" s="2">
        <v>0</v>
      </c>
      <c r="U31" s="2">
        <v>335</v>
      </c>
      <c r="V31" s="2">
        <v>747</v>
      </c>
      <c r="W31" s="2">
        <v>3018</v>
      </c>
      <c r="X31" s="2">
        <v>646</v>
      </c>
      <c r="Y31" s="2">
        <v>186</v>
      </c>
      <c r="Z31" s="2">
        <v>0</v>
      </c>
      <c r="AA31" s="1">
        <f t="shared" ref="AA31" si="24">Q31+S31+U31+W31+Y31</f>
        <v>8437</v>
      </c>
      <c r="AB31" s="13">
        <f t="shared" ref="AB31" si="25">R31+T31+V31+X31+Z31</f>
        <v>1728</v>
      </c>
      <c r="AC31" s="14">
        <f t="shared" ref="AC31" si="26">AA31+AB31</f>
        <v>10165</v>
      </c>
      <c r="AE31" s="4" t="s">
        <v>16</v>
      </c>
      <c r="AF31" s="2">
        <f t="shared" si="20"/>
        <v>4607.2657191038306</v>
      </c>
      <c r="AG31" s="2">
        <f t="shared" si="15"/>
        <v>11779.10447761194</v>
      </c>
      <c r="AH31" s="2">
        <f t="shared" si="15"/>
        <v>4108.4337349397592</v>
      </c>
      <c r="AI31" s="2" t="str">
        <f t="shared" si="15"/>
        <v>N.A.</v>
      </c>
      <c r="AJ31" s="2">
        <f t="shared" si="15"/>
        <v>3823.7910447761192</v>
      </c>
      <c r="AK31" s="2">
        <f t="shared" si="15"/>
        <v>5989.9598393574297</v>
      </c>
      <c r="AL31" s="2">
        <f t="shared" si="15"/>
        <v>2636.3386348575218</v>
      </c>
      <c r="AM31" s="2">
        <f t="shared" si="15"/>
        <v>10954.938080495356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3725.4000237051087</v>
      </c>
      <c r="AQ31" s="13">
        <f t="shared" ref="AQ31" si="28">IFERROR(M31/AB31, "N.A.")</f>
        <v>8968.3969907407409</v>
      </c>
      <c r="AR31" s="14">
        <f t="shared" ref="AR31" si="29">IFERROR(N31/AC31, "N.A.")</f>
        <v>4616.6837186424</v>
      </c>
    </row>
    <row r="32" spans="1:44" ht="15" customHeight="1" thickBot="1" x14ac:dyDescent="0.3">
      <c r="A32" s="5" t="s">
        <v>0</v>
      </c>
      <c r="B32" s="24">
        <f>B31+C31</f>
        <v>23070760</v>
      </c>
      <c r="C32" s="26"/>
      <c r="D32" s="24">
        <f>D31+E31</f>
        <v>3069000</v>
      </c>
      <c r="E32" s="26"/>
      <c r="F32" s="24">
        <f>F31+G31</f>
        <v>5755470</v>
      </c>
      <c r="G32" s="26"/>
      <c r="H32" s="24">
        <f>H31+I31</f>
        <v>15033360</v>
      </c>
      <c r="I32" s="26"/>
      <c r="J32" s="24">
        <f>J31+K31</f>
        <v>0</v>
      </c>
      <c r="K32" s="26"/>
      <c r="L32" s="24">
        <f>L31+M31</f>
        <v>46928590</v>
      </c>
      <c r="M32" s="25"/>
      <c r="N32" s="18">
        <f>B32+D32+F32+H32+J32</f>
        <v>46928590</v>
      </c>
      <c r="P32" s="5" t="s">
        <v>0</v>
      </c>
      <c r="Q32" s="24">
        <f>Q31+R31</f>
        <v>4486</v>
      </c>
      <c r="R32" s="26"/>
      <c r="S32" s="24">
        <f>S31+T31</f>
        <v>747</v>
      </c>
      <c r="T32" s="26"/>
      <c r="U32" s="24">
        <f>U31+V31</f>
        <v>1082</v>
      </c>
      <c r="V32" s="26"/>
      <c r="W32" s="24">
        <f>W31+X31</f>
        <v>3664</v>
      </c>
      <c r="X32" s="26"/>
      <c r="Y32" s="24">
        <f>Y31+Z31</f>
        <v>186</v>
      </c>
      <c r="Z32" s="26"/>
      <c r="AA32" s="24">
        <f>AA31+AB31</f>
        <v>10165</v>
      </c>
      <c r="AB32" s="26"/>
      <c r="AC32" s="19">
        <f>Q32+S32+U32+W32+Y32</f>
        <v>10165</v>
      </c>
      <c r="AE32" s="5" t="s">
        <v>0</v>
      </c>
      <c r="AF32" s="27">
        <f>IFERROR(B32/Q32,"N.A.")</f>
        <v>5142.8354881854657</v>
      </c>
      <c r="AG32" s="28"/>
      <c r="AH32" s="27">
        <f>IFERROR(D32/S32,"N.A.")</f>
        <v>4108.4337349397592</v>
      </c>
      <c r="AI32" s="28"/>
      <c r="AJ32" s="27">
        <f>IFERROR(F32/U32,"N.A.")</f>
        <v>5319.2883548983364</v>
      </c>
      <c r="AK32" s="28"/>
      <c r="AL32" s="27">
        <f>IFERROR(H32/W32,"N.A.")</f>
        <v>4102.9912663755458</v>
      </c>
      <c r="AM32" s="28"/>
      <c r="AN32" s="27">
        <f>IFERROR(J32/Y32,"N.A.")</f>
        <v>0</v>
      </c>
      <c r="AO32" s="28"/>
      <c r="AP32" s="27">
        <f>IFERROR(L32/AA32,"N.A.")</f>
        <v>4616.6837186424</v>
      </c>
      <c r="AQ32" s="28"/>
      <c r="AR32" s="16">
        <f>IFERROR(N32/AC32, "N.A.")</f>
        <v>4616.6837186424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857793</v>
      </c>
      <c r="C39" s="2"/>
      <c r="D39" s="2"/>
      <c r="E39" s="2"/>
      <c r="F39" s="2"/>
      <c r="G39" s="2"/>
      <c r="H39" s="2">
        <v>1103172</v>
      </c>
      <c r="I39" s="2"/>
      <c r="J39" s="2">
        <v>0</v>
      </c>
      <c r="K39" s="2"/>
      <c r="L39" s="1">
        <f>B39+D39+F39+H39+J39</f>
        <v>1960965</v>
      </c>
      <c r="M39" s="13">
        <f>C39+E39+G39+I39+K39</f>
        <v>0</v>
      </c>
      <c r="N39" s="14">
        <f>L39+M39</f>
        <v>1960965</v>
      </c>
      <c r="P39" s="3" t="s">
        <v>12</v>
      </c>
      <c r="Q39" s="2">
        <v>447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609</v>
      </c>
      <c r="X39" s="2">
        <v>0</v>
      </c>
      <c r="Y39" s="2">
        <v>298</v>
      </c>
      <c r="Z39" s="2">
        <v>0</v>
      </c>
      <c r="AA39" s="1">
        <f>Q39+S39+U39+W39+Y39</f>
        <v>1354</v>
      </c>
      <c r="AB39" s="13">
        <f>R39+T39+V39+X39+Z39</f>
        <v>0</v>
      </c>
      <c r="AC39" s="14">
        <f>AA39+AB39</f>
        <v>1354</v>
      </c>
      <c r="AE39" s="3" t="s">
        <v>12</v>
      </c>
      <c r="AF39" s="2">
        <f>IFERROR(B39/Q39, "N.A.")</f>
        <v>1919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1811.4482758620691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1448.2754800590842</v>
      </c>
      <c r="AQ39" s="13" t="str">
        <f t="shared" si="30"/>
        <v>N.A.</v>
      </c>
      <c r="AR39" s="14">
        <f t="shared" si="30"/>
        <v>1448.2754800590842</v>
      </c>
    </row>
    <row r="40" spans="1:44" ht="15" customHeight="1" thickBot="1" x14ac:dyDescent="0.3">
      <c r="A40" s="3" t="s">
        <v>13</v>
      </c>
      <c r="B40" s="2">
        <v>959760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959760</v>
      </c>
      <c r="M40" s="13">
        <f t="shared" si="31"/>
        <v>0</v>
      </c>
      <c r="N40" s="14">
        <f t="shared" ref="N40:N42" si="32">L40+M40</f>
        <v>959760</v>
      </c>
      <c r="P40" s="3" t="s">
        <v>13</v>
      </c>
      <c r="Q40" s="2">
        <v>372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372</v>
      </c>
      <c r="AB40" s="13">
        <f t="shared" si="33"/>
        <v>0</v>
      </c>
      <c r="AC40" s="14">
        <f t="shared" ref="AC40:AC42" si="34">AA40+AB40</f>
        <v>372</v>
      </c>
      <c r="AE40" s="3" t="s">
        <v>13</v>
      </c>
      <c r="AF40" s="2">
        <f t="shared" ref="AF40:AF43" si="35">IFERROR(B40/Q40, "N.A.")</f>
        <v>2580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2580</v>
      </c>
      <c r="AQ40" s="13" t="str">
        <f t="shared" si="30"/>
        <v>N.A.</v>
      </c>
      <c r="AR40" s="14">
        <f t="shared" si="30"/>
        <v>2580</v>
      </c>
    </row>
    <row r="41" spans="1:44" ht="15" customHeight="1" thickBot="1" x14ac:dyDescent="0.3">
      <c r="A41" s="3" t="s">
        <v>14</v>
      </c>
      <c r="B41" s="2">
        <v>3672959.9999999995</v>
      </c>
      <c r="C41" s="2">
        <v>4620000</v>
      </c>
      <c r="D41" s="2"/>
      <c r="E41" s="2"/>
      <c r="F41" s="2"/>
      <c r="G41" s="2"/>
      <c r="H41" s="2"/>
      <c r="I41" s="2">
        <v>89400</v>
      </c>
      <c r="J41" s="2">
        <v>0</v>
      </c>
      <c r="K41" s="2"/>
      <c r="L41" s="1">
        <f t="shared" si="31"/>
        <v>3672959.9999999995</v>
      </c>
      <c r="M41" s="13">
        <f t="shared" si="31"/>
        <v>4709400</v>
      </c>
      <c r="N41" s="14">
        <f t="shared" si="32"/>
        <v>8382360</v>
      </c>
      <c r="P41" s="3" t="s">
        <v>14</v>
      </c>
      <c r="Q41" s="2">
        <v>1454</v>
      </c>
      <c r="R41" s="2">
        <v>883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149</v>
      </c>
      <c r="Y41" s="2">
        <v>311</v>
      </c>
      <c r="Z41" s="2">
        <v>0</v>
      </c>
      <c r="AA41" s="1">
        <f t="shared" si="33"/>
        <v>1765</v>
      </c>
      <c r="AB41" s="13">
        <f t="shared" si="33"/>
        <v>1032</v>
      </c>
      <c r="AC41" s="14">
        <f t="shared" si="34"/>
        <v>2797</v>
      </c>
      <c r="AE41" s="3" t="s">
        <v>14</v>
      </c>
      <c r="AF41" s="2">
        <f t="shared" si="35"/>
        <v>2526.1072902338374</v>
      </c>
      <c r="AG41" s="2">
        <f t="shared" si="30"/>
        <v>5232.1630804077013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600</v>
      </c>
      <c r="AN41" s="2">
        <f t="shared" si="30"/>
        <v>0</v>
      </c>
      <c r="AO41" s="2" t="str">
        <f t="shared" si="30"/>
        <v>N.A.</v>
      </c>
      <c r="AP41" s="15">
        <f t="shared" si="30"/>
        <v>2080.9971671388098</v>
      </c>
      <c r="AQ41" s="13">
        <f t="shared" si="30"/>
        <v>4563.3720930232557</v>
      </c>
      <c r="AR41" s="14">
        <f t="shared" si="30"/>
        <v>2996.9109760457632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119970</v>
      </c>
      <c r="I42" s="2"/>
      <c r="J42" s="2"/>
      <c r="K42" s="2"/>
      <c r="L42" s="1">
        <f t="shared" si="31"/>
        <v>119970</v>
      </c>
      <c r="M42" s="13">
        <f t="shared" si="31"/>
        <v>0</v>
      </c>
      <c r="N42" s="14">
        <f t="shared" si="32"/>
        <v>119970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186</v>
      </c>
      <c r="X42" s="2">
        <v>0</v>
      </c>
      <c r="Y42" s="2">
        <v>0</v>
      </c>
      <c r="Z42" s="2">
        <v>0</v>
      </c>
      <c r="AA42" s="1">
        <f t="shared" si="33"/>
        <v>186</v>
      </c>
      <c r="AB42" s="13">
        <f t="shared" si="33"/>
        <v>0</v>
      </c>
      <c r="AC42" s="14">
        <f t="shared" si="34"/>
        <v>186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645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645</v>
      </c>
      <c r="AQ42" s="13" t="str">
        <f t="shared" si="30"/>
        <v>N.A.</v>
      </c>
      <c r="AR42" s="14">
        <f t="shared" si="30"/>
        <v>645</v>
      </c>
    </row>
    <row r="43" spans="1:44" ht="15" customHeight="1" thickBot="1" x14ac:dyDescent="0.3">
      <c r="A43" s="4" t="s">
        <v>16</v>
      </c>
      <c r="B43" s="2">
        <v>5490513.0000000019</v>
      </c>
      <c r="C43" s="2">
        <v>4620000</v>
      </c>
      <c r="D43" s="2"/>
      <c r="E43" s="2"/>
      <c r="F43" s="2"/>
      <c r="G43" s="2"/>
      <c r="H43" s="2">
        <v>1223142</v>
      </c>
      <c r="I43" s="2">
        <v>89400</v>
      </c>
      <c r="J43" s="2">
        <v>0</v>
      </c>
      <c r="K43" s="2"/>
      <c r="L43" s="1">
        <f t="shared" ref="L43" si="36">B43+D43+F43+H43+J43</f>
        <v>6713655.0000000019</v>
      </c>
      <c r="M43" s="13">
        <f t="shared" ref="M43" si="37">C43+E43+G43+I43+K43</f>
        <v>4709400</v>
      </c>
      <c r="N43" s="17">
        <f t="shared" ref="N43" si="38">L43+M43</f>
        <v>11423055.000000002</v>
      </c>
      <c r="P43" s="4" t="s">
        <v>16</v>
      </c>
      <c r="Q43" s="2">
        <v>2273</v>
      </c>
      <c r="R43" s="2">
        <v>883</v>
      </c>
      <c r="S43" s="2">
        <v>0</v>
      </c>
      <c r="T43" s="2">
        <v>0</v>
      </c>
      <c r="U43" s="2">
        <v>0</v>
      </c>
      <c r="V43" s="2">
        <v>0</v>
      </c>
      <c r="W43" s="2">
        <v>795</v>
      </c>
      <c r="X43" s="2">
        <v>149</v>
      </c>
      <c r="Y43" s="2">
        <v>609</v>
      </c>
      <c r="Z43" s="2">
        <v>0</v>
      </c>
      <c r="AA43" s="1">
        <f t="shared" ref="AA43" si="39">Q43+S43+U43+W43+Y43</f>
        <v>3677</v>
      </c>
      <c r="AB43" s="13">
        <f t="shared" ref="AB43" si="40">R43+T43+V43+X43+Z43</f>
        <v>1032</v>
      </c>
      <c r="AC43" s="17">
        <f t="shared" ref="AC43" si="41">AA43+AB43</f>
        <v>4709</v>
      </c>
      <c r="AE43" s="4" t="s">
        <v>16</v>
      </c>
      <c r="AF43" s="2">
        <f t="shared" si="35"/>
        <v>2415.5358556973169</v>
      </c>
      <c r="AG43" s="2">
        <f t="shared" si="30"/>
        <v>5232.1630804077013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1538.5433962264151</v>
      </c>
      <c r="AM43" s="2">
        <f t="shared" si="30"/>
        <v>600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1825.8512374218117</v>
      </c>
      <c r="AQ43" s="13">
        <f t="shared" ref="AQ43" si="43">IFERROR(M43/AB43, "N.A.")</f>
        <v>4563.3720930232557</v>
      </c>
      <c r="AR43" s="14">
        <f t="shared" ref="AR43" si="44">IFERROR(N43/AC43, "N.A.")</f>
        <v>2425.7921002335956</v>
      </c>
    </row>
    <row r="44" spans="1:44" ht="15" customHeight="1" thickBot="1" x14ac:dyDescent="0.3">
      <c r="A44" s="5" t="s">
        <v>0</v>
      </c>
      <c r="B44" s="24">
        <f>B43+C43</f>
        <v>10110513.000000002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1312542</v>
      </c>
      <c r="I44" s="26"/>
      <c r="J44" s="24">
        <f>J43+K43</f>
        <v>0</v>
      </c>
      <c r="K44" s="26"/>
      <c r="L44" s="24">
        <f>L43+M43</f>
        <v>11423055.000000002</v>
      </c>
      <c r="M44" s="25"/>
      <c r="N44" s="18">
        <f>B44+D44+F44+H44+J44</f>
        <v>11423055.000000002</v>
      </c>
      <c r="P44" s="5" t="s">
        <v>0</v>
      </c>
      <c r="Q44" s="24">
        <f>Q43+R43</f>
        <v>3156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944</v>
      </c>
      <c r="X44" s="26"/>
      <c r="Y44" s="24">
        <f>Y43+Z43</f>
        <v>609</v>
      </c>
      <c r="Z44" s="26"/>
      <c r="AA44" s="24">
        <f>AA43+AB43</f>
        <v>4709</v>
      </c>
      <c r="AB44" s="25"/>
      <c r="AC44" s="18">
        <f>Q44+S44+U44+W44+Y44</f>
        <v>4709</v>
      </c>
      <c r="AE44" s="5" t="s">
        <v>0</v>
      </c>
      <c r="AF44" s="27">
        <f>IFERROR(B44/Q44,"N.A.")</f>
        <v>3203.5846007604569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1390.4046610169491</v>
      </c>
      <c r="AM44" s="28"/>
      <c r="AN44" s="27">
        <f>IFERROR(J44/Y44,"N.A.")</f>
        <v>0</v>
      </c>
      <c r="AO44" s="28"/>
      <c r="AP44" s="27">
        <f>IFERROR(L44/AA44,"N.A.")</f>
        <v>2425.7921002335956</v>
      </c>
      <c r="AQ44" s="28"/>
      <c r="AR44" s="16">
        <f>IFERROR(N44/AC44, "N.A.")</f>
        <v>2425.7921002335956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44576470</v>
      </c>
      <c r="C15" s="2"/>
      <c r="D15" s="2">
        <v>23709760.000000004</v>
      </c>
      <c r="E15" s="2"/>
      <c r="F15" s="2">
        <v>16795800</v>
      </c>
      <c r="G15" s="2"/>
      <c r="H15" s="2">
        <v>50856512.999999985</v>
      </c>
      <c r="I15" s="2"/>
      <c r="J15" s="2">
        <v>0</v>
      </c>
      <c r="K15" s="2"/>
      <c r="L15" s="1">
        <f>B15+D15+F15+H15+J15</f>
        <v>135938543</v>
      </c>
      <c r="M15" s="13">
        <f>C15+E15+G15+I15+K15</f>
        <v>0</v>
      </c>
      <c r="N15" s="14">
        <f>L15+M15</f>
        <v>135938543</v>
      </c>
      <c r="P15" s="3" t="s">
        <v>12</v>
      </c>
      <c r="Q15" s="2">
        <v>3433</v>
      </c>
      <c r="R15" s="2">
        <v>0</v>
      </c>
      <c r="S15" s="2">
        <v>4282</v>
      </c>
      <c r="T15" s="2">
        <v>0</v>
      </c>
      <c r="U15" s="2">
        <v>1784</v>
      </c>
      <c r="V15" s="2">
        <v>0</v>
      </c>
      <c r="W15" s="2">
        <v>10958</v>
      </c>
      <c r="X15" s="2">
        <v>0</v>
      </c>
      <c r="Y15" s="2">
        <v>726</v>
      </c>
      <c r="Z15" s="2">
        <v>0</v>
      </c>
      <c r="AA15" s="1">
        <f>Q15+S15+U15+W15+Y15</f>
        <v>21183</v>
      </c>
      <c r="AB15" s="13">
        <f>R15+T15+V15+X15+Z15</f>
        <v>0</v>
      </c>
      <c r="AC15" s="14">
        <f>AA15+AB15</f>
        <v>21183</v>
      </c>
      <c r="AE15" s="3" t="s">
        <v>12</v>
      </c>
      <c r="AF15" s="2">
        <f>IFERROR(B15/Q15, "N.A.")</f>
        <v>12984.698514418875</v>
      </c>
      <c r="AG15" s="2" t="str">
        <f t="shared" ref="AG15:AR19" si="0">IFERROR(C15/R15, "N.A.")</f>
        <v>N.A.</v>
      </c>
      <c r="AH15" s="2">
        <f t="shared" si="0"/>
        <v>5537.0761326482962</v>
      </c>
      <c r="AI15" s="2" t="str">
        <f t="shared" si="0"/>
        <v>N.A.</v>
      </c>
      <c r="AJ15" s="2">
        <f t="shared" si="0"/>
        <v>9414.686098654709</v>
      </c>
      <c r="AK15" s="2" t="str">
        <f t="shared" si="0"/>
        <v>N.A.</v>
      </c>
      <c r="AL15" s="2">
        <f t="shared" si="0"/>
        <v>4641.0396970250031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6417.3414058443095</v>
      </c>
      <c r="AQ15" s="13" t="str">
        <f t="shared" si="0"/>
        <v>N.A.</v>
      </c>
      <c r="AR15" s="14">
        <f t="shared" si="0"/>
        <v>6417.3414058443095</v>
      </c>
    </row>
    <row r="16" spans="1:44" ht="15" customHeight="1" thickBot="1" x14ac:dyDescent="0.3">
      <c r="A16" s="3" t="s">
        <v>13</v>
      </c>
      <c r="B16" s="2">
        <v>9213825</v>
      </c>
      <c r="C16" s="2">
        <v>1380000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9213825</v>
      </c>
      <c r="M16" s="13">
        <f t="shared" si="1"/>
        <v>1380000</v>
      </c>
      <c r="N16" s="14">
        <f t="shared" ref="N16:N18" si="2">L16+M16</f>
        <v>10593825</v>
      </c>
      <c r="P16" s="3" t="s">
        <v>13</v>
      </c>
      <c r="Q16" s="2">
        <v>2714</v>
      </c>
      <c r="R16" s="2">
        <v>230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2714</v>
      </c>
      <c r="AB16" s="13">
        <f t="shared" si="3"/>
        <v>230</v>
      </c>
      <c r="AC16" s="14">
        <f t="shared" ref="AC16:AC18" si="4">AA16+AB16</f>
        <v>2944</v>
      </c>
      <c r="AE16" s="3" t="s">
        <v>13</v>
      </c>
      <c r="AF16" s="2">
        <f t="shared" ref="AF16:AF19" si="5">IFERROR(B16/Q16, "N.A.")</f>
        <v>3394.9244657332351</v>
      </c>
      <c r="AG16" s="2">
        <f t="shared" si="0"/>
        <v>6000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3394.9244657332351</v>
      </c>
      <c r="AQ16" s="13">
        <f t="shared" si="0"/>
        <v>6000</v>
      </c>
      <c r="AR16" s="14">
        <f t="shared" si="0"/>
        <v>3598.445991847826</v>
      </c>
    </row>
    <row r="17" spans="1:44" ht="15" customHeight="1" thickBot="1" x14ac:dyDescent="0.3">
      <c r="A17" s="3" t="s">
        <v>14</v>
      </c>
      <c r="B17" s="2">
        <v>117383334.99999999</v>
      </c>
      <c r="C17" s="2">
        <v>402312975.00000006</v>
      </c>
      <c r="D17" s="2">
        <v>68629045.000000015</v>
      </c>
      <c r="E17" s="2"/>
      <c r="F17" s="2"/>
      <c r="G17" s="2">
        <v>19009360.000000004</v>
      </c>
      <c r="H17" s="2"/>
      <c r="I17" s="2">
        <v>8730720</v>
      </c>
      <c r="J17" s="2">
        <v>0</v>
      </c>
      <c r="K17" s="2"/>
      <c r="L17" s="1">
        <f t="shared" si="1"/>
        <v>186012380</v>
      </c>
      <c r="M17" s="13">
        <f t="shared" si="1"/>
        <v>430053055.00000006</v>
      </c>
      <c r="N17" s="14">
        <f t="shared" si="2"/>
        <v>616065435</v>
      </c>
      <c r="P17" s="3" t="s">
        <v>14</v>
      </c>
      <c r="Q17" s="2">
        <v>19472</v>
      </c>
      <c r="R17" s="2">
        <v>63659</v>
      </c>
      <c r="S17" s="2">
        <v>5891</v>
      </c>
      <c r="T17" s="2">
        <v>0</v>
      </c>
      <c r="U17" s="2">
        <v>0</v>
      </c>
      <c r="V17" s="2">
        <v>3459</v>
      </c>
      <c r="W17" s="2">
        <v>0</v>
      </c>
      <c r="X17" s="2">
        <v>1694</v>
      </c>
      <c r="Y17" s="2">
        <v>1593</v>
      </c>
      <c r="Z17" s="2">
        <v>0</v>
      </c>
      <c r="AA17" s="1">
        <f t="shared" si="3"/>
        <v>26956</v>
      </c>
      <c r="AB17" s="13">
        <f t="shared" si="3"/>
        <v>68812</v>
      </c>
      <c r="AC17" s="14">
        <f t="shared" si="4"/>
        <v>95768</v>
      </c>
      <c r="AE17" s="3" t="s">
        <v>14</v>
      </c>
      <c r="AF17" s="2">
        <f t="shared" si="5"/>
        <v>6028.3142460969593</v>
      </c>
      <c r="AG17" s="2">
        <f t="shared" si="0"/>
        <v>6319.8129879514299</v>
      </c>
      <c r="AH17" s="2">
        <f t="shared" si="0"/>
        <v>11649.812425734173</v>
      </c>
      <c r="AI17" s="2" t="str">
        <f t="shared" si="0"/>
        <v>N.A.</v>
      </c>
      <c r="AJ17" s="2" t="str">
        <f t="shared" si="0"/>
        <v>N.A.</v>
      </c>
      <c r="AK17" s="2">
        <f t="shared" si="0"/>
        <v>5495.6230124313397</v>
      </c>
      <c r="AL17" s="2" t="str">
        <f t="shared" si="0"/>
        <v>N.A.</v>
      </c>
      <c r="AM17" s="2">
        <f t="shared" si="0"/>
        <v>5153.9079102715468</v>
      </c>
      <c r="AN17" s="2">
        <f t="shared" si="0"/>
        <v>0</v>
      </c>
      <c r="AO17" s="2" t="str">
        <f t="shared" si="0"/>
        <v>N.A.</v>
      </c>
      <c r="AP17" s="15">
        <f t="shared" si="0"/>
        <v>6900.5928179255079</v>
      </c>
      <c r="AQ17" s="13">
        <f t="shared" si="0"/>
        <v>6249.6810876010004</v>
      </c>
      <c r="AR17" s="14">
        <f t="shared" si="0"/>
        <v>6432.8944428201485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171173630</v>
      </c>
      <c r="C19" s="2">
        <v>403692975.00000006</v>
      </c>
      <c r="D19" s="2">
        <v>92338805.000000045</v>
      </c>
      <c r="E19" s="2"/>
      <c r="F19" s="2">
        <v>16795800</v>
      </c>
      <c r="G19" s="2">
        <v>19009360.000000004</v>
      </c>
      <c r="H19" s="2">
        <v>50856512.999999985</v>
      </c>
      <c r="I19" s="2">
        <v>8730720</v>
      </c>
      <c r="J19" s="2">
        <v>0</v>
      </c>
      <c r="K19" s="2"/>
      <c r="L19" s="1">
        <f t="shared" ref="L19" si="6">B19+D19+F19+H19+J19</f>
        <v>331164748.00000006</v>
      </c>
      <c r="M19" s="13">
        <f t="shared" ref="M19" si="7">C19+E19+G19+I19+K19</f>
        <v>431433055.00000006</v>
      </c>
      <c r="N19" s="17">
        <f t="shared" ref="N19" si="8">L19+M19</f>
        <v>762597803.00000012</v>
      </c>
      <c r="P19" s="4" t="s">
        <v>16</v>
      </c>
      <c r="Q19" s="2">
        <v>25619</v>
      </c>
      <c r="R19" s="2">
        <v>63889</v>
      </c>
      <c r="S19" s="2">
        <v>10173</v>
      </c>
      <c r="T19" s="2">
        <v>0</v>
      </c>
      <c r="U19" s="2">
        <v>1784</v>
      </c>
      <c r="V19" s="2">
        <v>3459</v>
      </c>
      <c r="W19" s="2">
        <v>10958</v>
      </c>
      <c r="X19" s="2">
        <v>1694</v>
      </c>
      <c r="Y19" s="2">
        <v>2319</v>
      </c>
      <c r="Z19" s="2">
        <v>0</v>
      </c>
      <c r="AA19" s="1">
        <f t="shared" ref="AA19" si="9">Q19+S19+U19+W19+Y19</f>
        <v>50853</v>
      </c>
      <c r="AB19" s="13">
        <f t="shared" ref="AB19" si="10">R19+T19+V19+X19+Z19</f>
        <v>69042</v>
      </c>
      <c r="AC19" s="14">
        <f t="shared" ref="AC19" si="11">AA19+AB19</f>
        <v>119895</v>
      </c>
      <c r="AE19" s="4" t="s">
        <v>16</v>
      </c>
      <c r="AF19" s="2">
        <f t="shared" si="5"/>
        <v>6681.5109879386391</v>
      </c>
      <c r="AG19" s="2">
        <f t="shared" si="0"/>
        <v>6318.6616631971083</v>
      </c>
      <c r="AH19" s="2">
        <f t="shared" si="0"/>
        <v>9076.8509780792338</v>
      </c>
      <c r="AI19" s="2" t="str">
        <f t="shared" si="0"/>
        <v>N.A.</v>
      </c>
      <c r="AJ19" s="2">
        <f t="shared" si="0"/>
        <v>9414.686098654709</v>
      </c>
      <c r="AK19" s="2">
        <f t="shared" si="0"/>
        <v>5495.6230124313397</v>
      </c>
      <c r="AL19" s="2">
        <f t="shared" si="0"/>
        <v>4641.0396970250031</v>
      </c>
      <c r="AM19" s="2">
        <f t="shared" si="0"/>
        <v>5153.9079102715468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6512.1968812066161</v>
      </c>
      <c r="AQ19" s="13">
        <f t="shared" ref="AQ19" si="13">IFERROR(M19/AB19, "N.A.")</f>
        <v>6248.8493236001286</v>
      </c>
      <c r="AR19" s="14">
        <f t="shared" ref="AR19" si="14">IFERROR(N19/AC19, "N.A.")</f>
        <v>6360.5471704408037</v>
      </c>
    </row>
    <row r="20" spans="1:44" ht="15" customHeight="1" thickBot="1" x14ac:dyDescent="0.3">
      <c r="A20" s="5" t="s">
        <v>0</v>
      </c>
      <c r="B20" s="24">
        <f>B19+C19</f>
        <v>574866605</v>
      </c>
      <c r="C20" s="26"/>
      <c r="D20" s="24">
        <f>D19+E19</f>
        <v>92338805.000000045</v>
      </c>
      <c r="E20" s="26"/>
      <c r="F20" s="24">
        <f>F19+G19</f>
        <v>35805160</v>
      </c>
      <c r="G20" s="26"/>
      <c r="H20" s="24">
        <f>H19+I19</f>
        <v>59587232.999999985</v>
      </c>
      <c r="I20" s="26"/>
      <c r="J20" s="24">
        <f>J19+K19</f>
        <v>0</v>
      </c>
      <c r="K20" s="26"/>
      <c r="L20" s="24">
        <f>L19+M19</f>
        <v>762597803.00000012</v>
      </c>
      <c r="M20" s="25"/>
      <c r="N20" s="18">
        <f>B20+D20+F20+H20+J20</f>
        <v>762597803</v>
      </c>
      <c r="P20" s="5" t="s">
        <v>0</v>
      </c>
      <c r="Q20" s="24">
        <f>Q19+R19</f>
        <v>89508</v>
      </c>
      <c r="R20" s="26"/>
      <c r="S20" s="24">
        <f>S19+T19</f>
        <v>10173</v>
      </c>
      <c r="T20" s="26"/>
      <c r="U20" s="24">
        <f>U19+V19</f>
        <v>5243</v>
      </c>
      <c r="V20" s="26"/>
      <c r="W20" s="24">
        <f>W19+X19</f>
        <v>12652</v>
      </c>
      <c r="X20" s="26"/>
      <c r="Y20" s="24">
        <f>Y19+Z19</f>
        <v>2319</v>
      </c>
      <c r="Z20" s="26"/>
      <c r="AA20" s="24">
        <f>AA19+AB19</f>
        <v>119895</v>
      </c>
      <c r="AB20" s="26"/>
      <c r="AC20" s="19">
        <f>Q20+S20+U20+W20+Y20</f>
        <v>119895</v>
      </c>
      <c r="AE20" s="5" t="s">
        <v>0</v>
      </c>
      <c r="AF20" s="27">
        <f>IFERROR(B20/Q20,"N.A.")</f>
        <v>6422.5164789739465</v>
      </c>
      <c r="AG20" s="28"/>
      <c r="AH20" s="27">
        <f>IFERROR(D20/S20,"N.A.")</f>
        <v>9076.8509780792338</v>
      </c>
      <c r="AI20" s="28"/>
      <c r="AJ20" s="27">
        <f>IFERROR(F20/U20,"N.A.")</f>
        <v>6829.1359908449358</v>
      </c>
      <c r="AK20" s="28"/>
      <c r="AL20" s="27">
        <f>IFERROR(H20/W20,"N.A.")</f>
        <v>4709.7085836231417</v>
      </c>
      <c r="AM20" s="28"/>
      <c r="AN20" s="27">
        <f>IFERROR(J20/Y20,"N.A.")</f>
        <v>0</v>
      </c>
      <c r="AO20" s="28"/>
      <c r="AP20" s="27">
        <f>IFERROR(L20/AA20,"N.A.")</f>
        <v>6360.5471704408037</v>
      </c>
      <c r="AQ20" s="28"/>
      <c r="AR20" s="16">
        <f>IFERROR(N20/AC20, "N.A.")</f>
        <v>6360.5471704408028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43157470</v>
      </c>
      <c r="C27" s="2"/>
      <c r="D27" s="2">
        <v>21357760</v>
      </c>
      <c r="E27" s="2"/>
      <c r="F27" s="2">
        <v>16795800</v>
      </c>
      <c r="G27" s="2"/>
      <c r="H27" s="2">
        <v>25588460.000000004</v>
      </c>
      <c r="I27" s="2"/>
      <c r="J27" s="2">
        <v>0</v>
      </c>
      <c r="K27" s="2"/>
      <c r="L27" s="1">
        <f>B27+D27+F27+H27+J27</f>
        <v>106899490</v>
      </c>
      <c r="M27" s="13">
        <f>C27+E27+G27+I27+K27</f>
        <v>0</v>
      </c>
      <c r="N27" s="14">
        <f>L27+M27</f>
        <v>106899490</v>
      </c>
      <c r="P27" s="3" t="s">
        <v>12</v>
      </c>
      <c r="Q27" s="2">
        <v>3213</v>
      </c>
      <c r="R27" s="2">
        <v>0</v>
      </c>
      <c r="S27" s="2">
        <v>3073</v>
      </c>
      <c r="T27" s="2">
        <v>0</v>
      </c>
      <c r="U27" s="2">
        <v>1784</v>
      </c>
      <c r="V27" s="2">
        <v>0</v>
      </c>
      <c r="W27" s="2">
        <v>4059</v>
      </c>
      <c r="X27" s="2">
        <v>0</v>
      </c>
      <c r="Y27" s="2">
        <v>204</v>
      </c>
      <c r="Z27" s="2">
        <v>0</v>
      </c>
      <c r="AA27" s="1">
        <f>Q27+S27+U27+W27+Y27</f>
        <v>12333</v>
      </c>
      <c r="AB27" s="13">
        <f>R27+T27+V27+X27+Z27</f>
        <v>0</v>
      </c>
      <c r="AC27" s="14">
        <f>AA27+AB27</f>
        <v>12333</v>
      </c>
      <c r="AE27" s="3" t="s">
        <v>12</v>
      </c>
      <c r="AF27" s="2">
        <f>IFERROR(B27/Q27, "N.A.")</f>
        <v>13432.141300964829</v>
      </c>
      <c r="AG27" s="2" t="str">
        <f t="shared" ref="AG27:AR31" si="15">IFERROR(C27/R27, "N.A.")</f>
        <v>N.A.</v>
      </c>
      <c r="AH27" s="2">
        <f t="shared" si="15"/>
        <v>6950.1334201106411</v>
      </c>
      <c r="AI27" s="2" t="str">
        <f t="shared" si="15"/>
        <v>N.A.</v>
      </c>
      <c r="AJ27" s="2">
        <f t="shared" si="15"/>
        <v>9414.686098654709</v>
      </c>
      <c r="AK27" s="2" t="str">
        <f t="shared" si="15"/>
        <v>N.A.</v>
      </c>
      <c r="AL27" s="2">
        <f t="shared" si="15"/>
        <v>6304.1290958364134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8667.7604800129739</v>
      </c>
      <c r="AQ27" s="13" t="str">
        <f t="shared" si="15"/>
        <v>N.A.</v>
      </c>
      <c r="AR27" s="14">
        <f t="shared" si="15"/>
        <v>8667.7604800129739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61250034.999999978</v>
      </c>
      <c r="C29" s="2">
        <v>260779678.00000003</v>
      </c>
      <c r="D29" s="2">
        <v>59773420</v>
      </c>
      <c r="E29" s="2"/>
      <c r="F29" s="2"/>
      <c r="G29" s="2">
        <v>15715360</v>
      </c>
      <c r="H29" s="2"/>
      <c r="I29" s="2">
        <v>8049600</v>
      </c>
      <c r="J29" s="2">
        <v>0</v>
      </c>
      <c r="K29" s="2"/>
      <c r="L29" s="1">
        <f t="shared" si="16"/>
        <v>121023454.99999997</v>
      </c>
      <c r="M29" s="13">
        <f t="shared" si="16"/>
        <v>284544638</v>
      </c>
      <c r="N29" s="14">
        <f t="shared" si="17"/>
        <v>405568093</v>
      </c>
      <c r="P29" s="3" t="s">
        <v>14</v>
      </c>
      <c r="Q29" s="2">
        <v>11609</v>
      </c>
      <c r="R29" s="2">
        <v>39526</v>
      </c>
      <c r="S29" s="2">
        <v>4293</v>
      </c>
      <c r="T29" s="2">
        <v>0</v>
      </c>
      <c r="U29" s="2">
        <v>0</v>
      </c>
      <c r="V29" s="2">
        <v>2737</v>
      </c>
      <c r="W29" s="2">
        <v>0</v>
      </c>
      <c r="X29" s="2">
        <v>1430</v>
      </c>
      <c r="Y29" s="2">
        <v>409</v>
      </c>
      <c r="Z29" s="2">
        <v>0</v>
      </c>
      <c r="AA29" s="1">
        <f t="shared" si="18"/>
        <v>16311</v>
      </c>
      <c r="AB29" s="13">
        <f t="shared" si="18"/>
        <v>43693</v>
      </c>
      <c r="AC29" s="14">
        <f t="shared" si="19"/>
        <v>60004</v>
      </c>
      <c r="AE29" s="3" t="s">
        <v>14</v>
      </c>
      <c r="AF29" s="2">
        <f t="shared" si="20"/>
        <v>5276.0819192006184</v>
      </c>
      <c r="AG29" s="2">
        <f t="shared" si="15"/>
        <v>6597.6743915397465</v>
      </c>
      <c r="AH29" s="2">
        <f t="shared" si="15"/>
        <v>13923.461448870254</v>
      </c>
      <c r="AI29" s="2" t="str">
        <f t="shared" si="15"/>
        <v>N.A.</v>
      </c>
      <c r="AJ29" s="2" t="str">
        <f t="shared" si="15"/>
        <v>N.A.</v>
      </c>
      <c r="AK29" s="2">
        <f t="shared" si="15"/>
        <v>5741.8195104128608</v>
      </c>
      <c r="AL29" s="2" t="str">
        <f t="shared" si="15"/>
        <v>N.A.</v>
      </c>
      <c r="AM29" s="2">
        <f t="shared" si="15"/>
        <v>5629.090909090909</v>
      </c>
      <c r="AN29" s="2">
        <f t="shared" si="15"/>
        <v>0</v>
      </c>
      <c r="AO29" s="2" t="str">
        <f t="shared" si="15"/>
        <v>N.A.</v>
      </c>
      <c r="AP29" s="15">
        <f t="shared" si="15"/>
        <v>7419.7446508491184</v>
      </c>
      <c r="AQ29" s="13">
        <f t="shared" si="15"/>
        <v>6512.3621175016597</v>
      </c>
      <c r="AR29" s="14">
        <f t="shared" si="15"/>
        <v>6759.0176154923001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104407504.99999999</v>
      </c>
      <c r="C31" s="2">
        <v>260779678.00000003</v>
      </c>
      <c r="D31" s="2">
        <v>81131180</v>
      </c>
      <c r="E31" s="2"/>
      <c r="F31" s="2">
        <v>16795800</v>
      </c>
      <c r="G31" s="2">
        <v>15715360</v>
      </c>
      <c r="H31" s="2">
        <v>25588460.000000004</v>
      </c>
      <c r="I31" s="2">
        <v>8049600</v>
      </c>
      <c r="J31" s="2">
        <v>0</v>
      </c>
      <c r="K31" s="2"/>
      <c r="L31" s="1">
        <f t="shared" ref="L31" si="21">B31+D31+F31+H31+J31</f>
        <v>227922945</v>
      </c>
      <c r="M31" s="13">
        <f t="shared" ref="M31" si="22">C31+E31+G31+I31+K31</f>
        <v>284544638</v>
      </c>
      <c r="N31" s="17">
        <f t="shared" ref="N31" si="23">L31+M31</f>
        <v>512467583</v>
      </c>
      <c r="P31" s="4" t="s">
        <v>16</v>
      </c>
      <c r="Q31" s="2">
        <v>14822</v>
      </c>
      <c r="R31" s="2">
        <v>39526</v>
      </c>
      <c r="S31" s="2">
        <v>7366</v>
      </c>
      <c r="T31" s="2">
        <v>0</v>
      </c>
      <c r="U31" s="2">
        <v>1784</v>
      </c>
      <c r="V31" s="2">
        <v>2737</v>
      </c>
      <c r="W31" s="2">
        <v>4059</v>
      </c>
      <c r="X31" s="2">
        <v>1430</v>
      </c>
      <c r="Y31" s="2">
        <v>613</v>
      </c>
      <c r="Z31" s="2">
        <v>0</v>
      </c>
      <c r="AA31" s="1">
        <f t="shared" ref="AA31" si="24">Q31+S31+U31+W31+Y31</f>
        <v>28644</v>
      </c>
      <c r="AB31" s="13">
        <f t="shared" ref="AB31" si="25">R31+T31+V31+X31+Z31</f>
        <v>43693</v>
      </c>
      <c r="AC31" s="14">
        <f t="shared" ref="AC31" si="26">AA31+AB31</f>
        <v>72337</v>
      </c>
      <c r="AE31" s="4" t="s">
        <v>16</v>
      </c>
      <c r="AF31" s="2">
        <f t="shared" si="20"/>
        <v>7044.0902037511796</v>
      </c>
      <c r="AG31" s="2">
        <f t="shared" si="15"/>
        <v>6597.6743915397465</v>
      </c>
      <c r="AH31" s="2">
        <f t="shared" si="15"/>
        <v>11014.279120282379</v>
      </c>
      <c r="AI31" s="2" t="str">
        <f t="shared" si="15"/>
        <v>N.A.</v>
      </c>
      <c r="AJ31" s="2">
        <f t="shared" si="15"/>
        <v>9414.686098654709</v>
      </c>
      <c r="AK31" s="2">
        <f t="shared" si="15"/>
        <v>5741.8195104128608</v>
      </c>
      <c r="AL31" s="2">
        <f t="shared" si="15"/>
        <v>6304.1290958364134</v>
      </c>
      <c r="AM31" s="2">
        <f t="shared" si="15"/>
        <v>5629.090909090909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7957.0920611646416</v>
      </c>
      <c r="AQ31" s="13">
        <f t="shared" ref="AQ31" si="28">IFERROR(M31/AB31, "N.A.")</f>
        <v>6512.3621175016597</v>
      </c>
      <c r="AR31" s="14">
        <f t="shared" ref="AR31" si="29">IFERROR(N31/AC31, "N.A.")</f>
        <v>7084.4461755394886</v>
      </c>
    </row>
    <row r="32" spans="1:44" ht="15" customHeight="1" thickBot="1" x14ac:dyDescent="0.3">
      <c r="A32" s="5" t="s">
        <v>0</v>
      </c>
      <c r="B32" s="24">
        <f>B31+C31</f>
        <v>365187183</v>
      </c>
      <c r="C32" s="26"/>
      <c r="D32" s="24">
        <f>D31+E31</f>
        <v>81131180</v>
      </c>
      <c r="E32" s="26"/>
      <c r="F32" s="24">
        <f>F31+G31</f>
        <v>32511160</v>
      </c>
      <c r="G32" s="26"/>
      <c r="H32" s="24">
        <f>H31+I31</f>
        <v>33638060</v>
      </c>
      <c r="I32" s="26"/>
      <c r="J32" s="24">
        <f>J31+K31</f>
        <v>0</v>
      </c>
      <c r="K32" s="26"/>
      <c r="L32" s="24">
        <f>L31+M31</f>
        <v>512467583</v>
      </c>
      <c r="M32" s="25"/>
      <c r="N32" s="18">
        <f>B32+D32+F32+H32+J32</f>
        <v>512467583</v>
      </c>
      <c r="P32" s="5" t="s">
        <v>0</v>
      </c>
      <c r="Q32" s="24">
        <f>Q31+R31</f>
        <v>54348</v>
      </c>
      <c r="R32" s="26"/>
      <c r="S32" s="24">
        <f>S31+T31</f>
        <v>7366</v>
      </c>
      <c r="T32" s="26"/>
      <c r="U32" s="24">
        <f>U31+V31</f>
        <v>4521</v>
      </c>
      <c r="V32" s="26"/>
      <c r="W32" s="24">
        <f>W31+X31</f>
        <v>5489</v>
      </c>
      <c r="X32" s="26"/>
      <c r="Y32" s="24">
        <f>Y31+Z31</f>
        <v>613</v>
      </c>
      <c r="Z32" s="26"/>
      <c r="AA32" s="24">
        <f>AA31+AB31</f>
        <v>72337</v>
      </c>
      <c r="AB32" s="26"/>
      <c r="AC32" s="19">
        <f>Q32+S32+U32+W32+Y32</f>
        <v>72337</v>
      </c>
      <c r="AE32" s="5" t="s">
        <v>0</v>
      </c>
      <c r="AF32" s="27">
        <f>IFERROR(B32/Q32,"N.A.")</f>
        <v>6719.422665047472</v>
      </c>
      <c r="AG32" s="28"/>
      <c r="AH32" s="27">
        <f>IFERROR(D32/S32,"N.A.")</f>
        <v>11014.279120282379</v>
      </c>
      <c r="AI32" s="28"/>
      <c r="AJ32" s="27">
        <f>IFERROR(F32/U32,"N.A.")</f>
        <v>7191.1435523114351</v>
      </c>
      <c r="AK32" s="28"/>
      <c r="AL32" s="27">
        <f>IFERROR(H32/W32,"N.A.")</f>
        <v>6128.267443978867</v>
      </c>
      <c r="AM32" s="28"/>
      <c r="AN32" s="27">
        <f>IFERROR(J32/Y32,"N.A.")</f>
        <v>0</v>
      </c>
      <c r="AO32" s="28"/>
      <c r="AP32" s="27">
        <f>IFERROR(L32/AA32,"N.A.")</f>
        <v>7084.4461755394886</v>
      </c>
      <c r="AQ32" s="28"/>
      <c r="AR32" s="16">
        <f>IFERROR(N32/AC32, "N.A.")</f>
        <v>7084.4461755394886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1419000</v>
      </c>
      <c r="C39" s="2"/>
      <c r="D39" s="2">
        <v>2352000</v>
      </c>
      <c r="E39" s="2"/>
      <c r="F39" s="2"/>
      <c r="G39" s="2"/>
      <c r="H39" s="2">
        <v>25268053</v>
      </c>
      <c r="I39" s="2"/>
      <c r="J39" s="2">
        <v>0</v>
      </c>
      <c r="K39" s="2"/>
      <c r="L39" s="1">
        <f>B39+D39+F39+H39+J39</f>
        <v>29039053</v>
      </c>
      <c r="M39" s="13">
        <f>C39+E39+G39+I39+K39</f>
        <v>0</v>
      </c>
      <c r="N39" s="14">
        <f>L39+M39</f>
        <v>29039053</v>
      </c>
      <c r="P39" s="3" t="s">
        <v>12</v>
      </c>
      <c r="Q39" s="2">
        <v>220</v>
      </c>
      <c r="R39" s="2">
        <v>0</v>
      </c>
      <c r="S39" s="2">
        <v>1209</v>
      </c>
      <c r="T39" s="2">
        <v>0</v>
      </c>
      <c r="U39" s="2">
        <v>0</v>
      </c>
      <c r="V39" s="2">
        <v>0</v>
      </c>
      <c r="W39" s="2">
        <v>6899</v>
      </c>
      <c r="X39" s="2">
        <v>0</v>
      </c>
      <c r="Y39" s="2">
        <v>522</v>
      </c>
      <c r="Z39" s="2">
        <v>0</v>
      </c>
      <c r="AA39" s="1">
        <f>Q39+S39+U39+W39+Y39</f>
        <v>8850</v>
      </c>
      <c r="AB39" s="13">
        <f>R39+T39+V39+X39+Z39</f>
        <v>0</v>
      </c>
      <c r="AC39" s="14">
        <f>AA39+AB39</f>
        <v>8850</v>
      </c>
      <c r="AE39" s="3" t="s">
        <v>12</v>
      </c>
      <c r="AF39" s="2">
        <f>IFERROR(B39/Q39, "N.A.")</f>
        <v>6450</v>
      </c>
      <c r="AG39" s="2" t="str">
        <f t="shared" ref="AG39:AR43" si="30">IFERROR(C39/R39, "N.A.")</f>
        <v>N.A.</v>
      </c>
      <c r="AH39" s="2">
        <f t="shared" si="30"/>
        <v>1945.409429280397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3662.5674735468911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3281.2489265536724</v>
      </c>
      <c r="AQ39" s="13" t="str">
        <f t="shared" si="30"/>
        <v>N.A.</v>
      </c>
      <c r="AR39" s="14">
        <f t="shared" si="30"/>
        <v>3281.2489265536724</v>
      </c>
    </row>
    <row r="40" spans="1:44" ht="15" customHeight="1" thickBot="1" x14ac:dyDescent="0.3">
      <c r="A40" s="3" t="s">
        <v>13</v>
      </c>
      <c r="B40" s="2">
        <v>9213825</v>
      </c>
      <c r="C40" s="2">
        <v>1380000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9213825</v>
      </c>
      <c r="M40" s="13">
        <f t="shared" si="31"/>
        <v>1380000</v>
      </c>
      <c r="N40" s="14">
        <f t="shared" ref="N40:N42" si="32">L40+M40</f>
        <v>10593825</v>
      </c>
      <c r="P40" s="3" t="s">
        <v>13</v>
      </c>
      <c r="Q40" s="2">
        <v>2714</v>
      </c>
      <c r="R40" s="2">
        <v>230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2714</v>
      </c>
      <c r="AB40" s="13">
        <f t="shared" si="33"/>
        <v>230</v>
      </c>
      <c r="AC40" s="14">
        <f t="shared" ref="AC40:AC42" si="34">AA40+AB40</f>
        <v>2944</v>
      </c>
      <c r="AE40" s="3" t="s">
        <v>13</v>
      </c>
      <c r="AF40" s="2">
        <f t="shared" ref="AF40:AF43" si="35">IFERROR(B40/Q40, "N.A.")</f>
        <v>3394.9244657332351</v>
      </c>
      <c r="AG40" s="2">
        <f t="shared" si="30"/>
        <v>6000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3394.9244657332351</v>
      </c>
      <c r="AQ40" s="13">
        <f t="shared" si="30"/>
        <v>6000</v>
      </c>
      <c r="AR40" s="14">
        <f t="shared" si="30"/>
        <v>3598.445991847826</v>
      </c>
    </row>
    <row r="41" spans="1:44" ht="15" customHeight="1" thickBot="1" x14ac:dyDescent="0.3">
      <c r="A41" s="3" t="s">
        <v>14</v>
      </c>
      <c r="B41" s="2">
        <v>56133300.000000022</v>
      </c>
      <c r="C41" s="2">
        <v>141533297</v>
      </c>
      <c r="D41" s="2">
        <v>8855625</v>
      </c>
      <c r="E41" s="2"/>
      <c r="F41" s="2"/>
      <c r="G41" s="2">
        <v>3293999.9999999995</v>
      </c>
      <c r="H41" s="2"/>
      <c r="I41" s="2">
        <v>681120</v>
      </c>
      <c r="J41" s="2">
        <v>0</v>
      </c>
      <c r="K41" s="2"/>
      <c r="L41" s="1">
        <f t="shared" si="31"/>
        <v>64988925.000000022</v>
      </c>
      <c r="M41" s="13">
        <f t="shared" si="31"/>
        <v>145508417</v>
      </c>
      <c r="N41" s="14">
        <f t="shared" si="32"/>
        <v>210497342.00000003</v>
      </c>
      <c r="P41" s="3" t="s">
        <v>14</v>
      </c>
      <c r="Q41" s="2">
        <v>7863</v>
      </c>
      <c r="R41" s="2">
        <v>24133</v>
      </c>
      <c r="S41" s="2">
        <v>1598</v>
      </c>
      <c r="T41" s="2">
        <v>0</v>
      </c>
      <c r="U41" s="2">
        <v>0</v>
      </c>
      <c r="V41" s="2">
        <v>722</v>
      </c>
      <c r="W41" s="2">
        <v>0</v>
      </c>
      <c r="X41" s="2">
        <v>264</v>
      </c>
      <c r="Y41" s="2">
        <v>1184</v>
      </c>
      <c r="Z41" s="2">
        <v>0</v>
      </c>
      <c r="AA41" s="1">
        <f t="shared" si="33"/>
        <v>10645</v>
      </c>
      <c r="AB41" s="13">
        <f t="shared" si="33"/>
        <v>25119</v>
      </c>
      <c r="AC41" s="14">
        <f t="shared" si="34"/>
        <v>35764</v>
      </c>
      <c r="AE41" s="3" t="s">
        <v>14</v>
      </c>
      <c r="AF41" s="2">
        <f t="shared" si="35"/>
        <v>7138.9164441053063</v>
      </c>
      <c r="AG41" s="2">
        <f t="shared" si="30"/>
        <v>5864.7203828782167</v>
      </c>
      <c r="AH41" s="2">
        <f t="shared" si="30"/>
        <v>5541.692740926158</v>
      </c>
      <c r="AI41" s="2" t="str">
        <f t="shared" si="30"/>
        <v>N.A.</v>
      </c>
      <c r="AJ41" s="2" t="str">
        <f t="shared" si="30"/>
        <v>N.A.</v>
      </c>
      <c r="AK41" s="2">
        <f t="shared" si="30"/>
        <v>4562.3268698060938</v>
      </c>
      <c r="AL41" s="2" t="str">
        <f t="shared" si="30"/>
        <v>N.A.</v>
      </c>
      <c r="AM41" s="2">
        <f t="shared" si="30"/>
        <v>2580</v>
      </c>
      <c r="AN41" s="2">
        <f t="shared" si="30"/>
        <v>0</v>
      </c>
      <c r="AO41" s="2" t="str">
        <f t="shared" si="30"/>
        <v>N.A.</v>
      </c>
      <c r="AP41" s="15">
        <f t="shared" si="30"/>
        <v>6105.1127289807446</v>
      </c>
      <c r="AQ41" s="13">
        <f t="shared" si="30"/>
        <v>5792.7631275130379</v>
      </c>
      <c r="AR41" s="14">
        <f t="shared" si="30"/>
        <v>5885.7326361704518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66766124.999999993</v>
      </c>
      <c r="C43" s="2">
        <v>142913296.99999997</v>
      </c>
      <c r="D43" s="2">
        <v>11207625</v>
      </c>
      <c r="E43" s="2"/>
      <c r="F43" s="2"/>
      <c r="G43" s="2">
        <v>3293999.9999999995</v>
      </c>
      <c r="H43" s="2">
        <v>25268053</v>
      </c>
      <c r="I43" s="2">
        <v>681120</v>
      </c>
      <c r="J43" s="2">
        <v>0</v>
      </c>
      <c r="K43" s="2"/>
      <c r="L43" s="1">
        <f t="shared" ref="L43" si="36">B43+D43+F43+H43+J43</f>
        <v>103241803</v>
      </c>
      <c r="M43" s="13">
        <f t="shared" ref="M43" si="37">C43+E43+G43+I43+K43</f>
        <v>146888416.99999997</v>
      </c>
      <c r="N43" s="17">
        <f t="shared" ref="N43" si="38">L43+M43</f>
        <v>250130219.99999997</v>
      </c>
      <c r="P43" s="4" t="s">
        <v>16</v>
      </c>
      <c r="Q43" s="2">
        <v>10797</v>
      </c>
      <c r="R43" s="2">
        <v>24363</v>
      </c>
      <c r="S43" s="2">
        <v>2807</v>
      </c>
      <c r="T43" s="2">
        <v>0</v>
      </c>
      <c r="U43" s="2">
        <v>0</v>
      </c>
      <c r="V43" s="2">
        <v>722</v>
      </c>
      <c r="W43" s="2">
        <v>6899</v>
      </c>
      <c r="X43" s="2">
        <v>264</v>
      </c>
      <c r="Y43" s="2">
        <v>1706</v>
      </c>
      <c r="Z43" s="2">
        <v>0</v>
      </c>
      <c r="AA43" s="1">
        <f t="shared" ref="AA43" si="39">Q43+S43+U43+W43+Y43</f>
        <v>22209</v>
      </c>
      <c r="AB43" s="13">
        <f t="shared" ref="AB43" si="40">R43+T43+V43+X43+Z43</f>
        <v>25349</v>
      </c>
      <c r="AC43" s="17">
        <f t="shared" ref="AC43" si="41">AA43+AB43</f>
        <v>47558</v>
      </c>
      <c r="AE43" s="4" t="s">
        <v>16</v>
      </c>
      <c r="AF43" s="2">
        <f t="shared" si="35"/>
        <v>6183.7663239788826</v>
      </c>
      <c r="AG43" s="2">
        <f t="shared" si="30"/>
        <v>5865.9974962032575</v>
      </c>
      <c r="AH43" s="2">
        <f t="shared" si="30"/>
        <v>3992.7413608835054</v>
      </c>
      <c r="AI43" s="2" t="str">
        <f t="shared" si="30"/>
        <v>N.A.</v>
      </c>
      <c r="AJ43" s="2" t="str">
        <f t="shared" si="30"/>
        <v>N.A.</v>
      </c>
      <c r="AK43" s="2">
        <f t="shared" si="30"/>
        <v>4562.3268698060938</v>
      </c>
      <c r="AL43" s="2">
        <f t="shared" si="30"/>
        <v>3662.5674735468911</v>
      </c>
      <c r="AM43" s="2">
        <f t="shared" si="30"/>
        <v>2580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4648.6470800126071</v>
      </c>
      <c r="AQ43" s="13">
        <f t="shared" ref="AQ43" si="43">IFERROR(M43/AB43, "N.A.")</f>
        <v>5794.6434573355937</v>
      </c>
      <c r="AR43" s="14">
        <f t="shared" ref="AR43" si="44">IFERROR(N43/AC43, "N.A.")</f>
        <v>5259.47726985996</v>
      </c>
    </row>
    <row r="44" spans="1:44" ht="15" customHeight="1" thickBot="1" x14ac:dyDescent="0.3">
      <c r="A44" s="5" t="s">
        <v>0</v>
      </c>
      <c r="B44" s="24">
        <f>B43+C43</f>
        <v>209679421.99999997</v>
      </c>
      <c r="C44" s="26"/>
      <c r="D44" s="24">
        <f>D43+E43</f>
        <v>11207625</v>
      </c>
      <c r="E44" s="26"/>
      <c r="F44" s="24">
        <f>F43+G43</f>
        <v>3293999.9999999995</v>
      </c>
      <c r="G44" s="26"/>
      <c r="H44" s="24">
        <f>H43+I43</f>
        <v>25949173</v>
      </c>
      <c r="I44" s="26"/>
      <c r="J44" s="24">
        <f>J43+K43</f>
        <v>0</v>
      </c>
      <c r="K44" s="26"/>
      <c r="L44" s="24">
        <f>L43+M43</f>
        <v>250130219.99999997</v>
      </c>
      <c r="M44" s="25"/>
      <c r="N44" s="18">
        <f>B44+D44+F44+H44+J44</f>
        <v>250130219.99999997</v>
      </c>
      <c r="P44" s="5" t="s">
        <v>0</v>
      </c>
      <c r="Q44" s="24">
        <f>Q43+R43</f>
        <v>35160</v>
      </c>
      <c r="R44" s="26"/>
      <c r="S44" s="24">
        <f>S43+T43</f>
        <v>2807</v>
      </c>
      <c r="T44" s="26"/>
      <c r="U44" s="24">
        <f>U43+V43</f>
        <v>722</v>
      </c>
      <c r="V44" s="26"/>
      <c r="W44" s="24">
        <f>W43+X43</f>
        <v>7163</v>
      </c>
      <c r="X44" s="26"/>
      <c r="Y44" s="24">
        <f>Y43+Z43</f>
        <v>1706</v>
      </c>
      <c r="Z44" s="26"/>
      <c r="AA44" s="24">
        <f>AA43+AB43</f>
        <v>47558</v>
      </c>
      <c r="AB44" s="25"/>
      <c r="AC44" s="18">
        <f>Q44+S44+U44+W44+Y44</f>
        <v>47558</v>
      </c>
      <c r="AE44" s="5" t="s">
        <v>0</v>
      </c>
      <c r="AF44" s="27">
        <f>IFERROR(B44/Q44,"N.A.")</f>
        <v>5963.5785551763356</v>
      </c>
      <c r="AG44" s="28"/>
      <c r="AH44" s="27">
        <f>IFERROR(D44/S44,"N.A.")</f>
        <v>3992.7413608835054</v>
      </c>
      <c r="AI44" s="28"/>
      <c r="AJ44" s="27">
        <f>IFERROR(F44/U44,"N.A.")</f>
        <v>4562.3268698060938</v>
      </c>
      <c r="AK44" s="28"/>
      <c r="AL44" s="27">
        <f>IFERROR(H44/W44,"N.A.")</f>
        <v>3622.6682954069524</v>
      </c>
      <c r="AM44" s="28"/>
      <c r="AN44" s="27">
        <f>IFERROR(J44/Y44,"N.A.")</f>
        <v>0</v>
      </c>
      <c r="AO44" s="28"/>
      <c r="AP44" s="27">
        <f>IFERROR(L44/AA44,"N.A.")</f>
        <v>5259.47726985996</v>
      </c>
      <c r="AQ44" s="28"/>
      <c r="AR44" s="16">
        <f>IFERROR(N44/AC44, "N.A.")</f>
        <v>5259.47726985996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9382000</v>
      </c>
      <c r="C15" s="2"/>
      <c r="D15" s="2">
        <v>1511880</v>
      </c>
      <c r="E15" s="2"/>
      <c r="F15" s="2">
        <v>3562120</v>
      </c>
      <c r="G15" s="2"/>
      <c r="H15" s="2">
        <v>6924080.0000000009</v>
      </c>
      <c r="I15" s="2"/>
      <c r="J15" s="2">
        <v>0</v>
      </c>
      <c r="K15" s="2"/>
      <c r="L15" s="1">
        <f>B15+D15+F15+H15+J15</f>
        <v>21380080</v>
      </c>
      <c r="M15" s="13">
        <f>C15+E15+G15+I15+K15</f>
        <v>0</v>
      </c>
      <c r="N15" s="14">
        <f>L15+M15</f>
        <v>21380080</v>
      </c>
      <c r="P15" s="3" t="s">
        <v>12</v>
      </c>
      <c r="Q15" s="2">
        <v>1136</v>
      </c>
      <c r="R15" s="2">
        <v>0</v>
      </c>
      <c r="S15" s="2">
        <v>293</v>
      </c>
      <c r="T15" s="2">
        <v>0</v>
      </c>
      <c r="U15" s="2">
        <v>513</v>
      </c>
      <c r="V15" s="2">
        <v>0</v>
      </c>
      <c r="W15" s="2">
        <v>1905</v>
      </c>
      <c r="X15" s="2">
        <v>0</v>
      </c>
      <c r="Y15" s="2">
        <v>110</v>
      </c>
      <c r="Z15" s="2">
        <v>0</v>
      </c>
      <c r="AA15" s="1">
        <f>Q15+S15+U15+W15+Y15</f>
        <v>3957</v>
      </c>
      <c r="AB15" s="13">
        <f>R15+T15+V15+X15+Z15</f>
        <v>0</v>
      </c>
      <c r="AC15" s="14">
        <f>AA15+AB15</f>
        <v>3957</v>
      </c>
      <c r="AE15" s="3" t="s">
        <v>12</v>
      </c>
      <c r="AF15" s="2">
        <f>IFERROR(B15/Q15, "N.A.")</f>
        <v>8258.8028169014087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6943.7037037037035</v>
      </c>
      <c r="AK15" s="2" t="str">
        <f t="shared" si="0"/>
        <v>N.A.</v>
      </c>
      <c r="AL15" s="2">
        <f t="shared" si="0"/>
        <v>3634.687664041995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5403.1033611321709</v>
      </c>
      <c r="AQ15" s="13" t="str">
        <f t="shared" si="0"/>
        <v>N.A.</v>
      </c>
      <c r="AR15" s="14">
        <f t="shared" si="0"/>
        <v>5403.1033611321709</v>
      </c>
    </row>
    <row r="16" spans="1:44" ht="15" customHeight="1" thickBot="1" x14ac:dyDescent="0.3">
      <c r="A16" s="3" t="s">
        <v>13</v>
      </c>
      <c r="B16" s="2">
        <v>2701490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2701490</v>
      </c>
      <c r="M16" s="13">
        <f t="shared" si="1"/>
        <v>0</v>
      </c>
      <c r="N16" s="14">
        <f t="shared" ref="N16:N18" si="2">L16+M16</f>
        <v>2701490</v>
      </c>
      <c r="P16" s="3" t="s">
        <v>13</v>
      </c>
      <c r="Q16" s="2">
        <v>916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916</v>
      </c>
      <c r="AB16" s="13">
        <f t="shared" si="3"/>
        <v>0</v>
      </c>
      <c r="AC16" s="14">
        <f t="shared" ref="AC16:AC18" si="4">AA16+AB16</f>
        <v>916</v>
      </c>
      <c r="AE16" s="3" t="s">
        <v>13</v>
      </c>
      <c r="AF16" s="2">
        <f t="shared" ref="AF16:AF19" si="5">IFERROR(B16/Q16, "N.A.")</f>
        <v>2949.2248908296942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2949.2248908296942</v>
      </c>
      <c r="AQ16" s="13" t="str">
        <f t="shared" si="0"/>
        <v>N.A.</v>
      </c>
      <c r="AR16" s="14">
        <f t="shared" si="0"/>
        <v>2949.2248908296942</v>
      </c>
    </row>
    <row r="17" spans="1:44" ht="15" customHeight="1" thickBot="1" x14ac:dyDescent="0.3">
      <c r="A17" s="3" t="s">
        <v>14</v>
      </c>
      <c r="B17" s="2">
        <v>15086900</v>
      </c>
      <c r="C17" s="2">
        <v>17917580</v>
      </c>
      <c r="D17" s="2">
        <v>11508200</v>
      </c>
      <c r="E17" s="2"/>
      <c r="F17" s="2"/>
      <c r="G17" s="2">
        <v>1259900</v>
      </c>
      <c r="H17" s="2"/>
      <c r="I17" s="2"/>
      <c r="J17" s="2">
        <v>0</v>
      </c>
      <c r="K17" s="2"/>
      <c r="L17" s="1">
        <f t="shared" si="1"/>
        <v>26595100</v>
      </c>
      <c r="M17" s="13">
        <f t="shared" si="1"/>
        <v>19177480</v>
      </c>
      <c r="N17" s="14">
        <f t="shared" si="2"/>
        <v>45772580</v>
      </c>
      <c r="P17" s="3" t="s">
        <v>14</v>
      </c>
      <c r="Q17" s="2">
        <v>2711</v>
      </c>
      <c r="R17" s="2">
        <v>2382</v>
      </c>
      <c r="S17" s="2">
        <v>440</v>
      </c>
      <c r="T17" s="2">
        <v>0</v>
      </c>
      <c r="U17" s="2">
        <v>0</v>
      </c>
      <c r="V17" s="2">
        <v>586</v>
      </c>
      <c r="W17" s="2">
        <v>0</v>
      </c>
      <c r="X17" s="2">
        <v>0</v>
      </c>
      <c r="Y17" s="2">
        <v>293</v>
      </c>
      <c r="Z17" s="2">
        <v>0</v>
      </c>
      <c r="AA17" s="1">
        <f t="shared" si="3"/>
        <v>3444</v>
      </c>
      <c r="AB17" s="13">
        <f t="shared" si="3"/>
        <v>2968</v>
      </c>
      <c r="AC17" s="14">
        <f t="shared" si="4"/>
        <v>6412</v>
      </c>
      <c r="AE17" s="3" t="s">
        <v>14</v>
      </c>
      <c r="AF17" s="2">
        <f t="shared" si="5"/>
        <v>5565.0682405016596</v>
      </c>
      <c r="AG17" s="2">
        <f t="shared" si="0"/>
        <v>7522.0738874895051</v>
      </c>
      <c r="AH17" s="2">
        <f t="shared" si="0"/>
        <v>26155</v>
      </c>
      <c r="AI17" s="2" t="str">
        <f t="shared" si="0"/>
        <v>N.A.</v>
      </c>
      <c r="AJ17" s="2" t="str">
        <f t="shared" si="0"/>
        <v>N.A.</v>
      </c>
      <c r="AK17" s="2">
        <f t="shared" si="0"/>
        <v>2150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7722.1544715447153</v>
      </c>
      <c r="AQ17" s="13">
        <f t="shared" si="0"/>
        <v>6461.4150943396226</v>
      </c>
      <c r="AR17" s="14">
        <f t="shared" si="0"/>
        <v>7138.5807860262012</v>
      </c>
    </row>
    <row r="18" spans="1:44" ht="15" customHeight="1" thickBot="1" x14ac:dyDescent="0.3">
      <c r="A18" s="3" t="s">
        <v>15</v>
      </c>
      <c r="B18" s="2">
        <v>1415940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1415940</v>
      </c>
      <c r="M18" s="13">
        <f t="shared" si="1"/>
        <v>0</v>
      </c>
      <c r="N18" s="14">
        <f t="shared" si="2"/>
        <v>1415940</v>
      </c>
      <c r="P18" s="3" t="s">
        <v>15</v>
      </c>
      <c r="Q18" s="2">
        <v>403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293</v>
      </c>
      <c r="X18" s="2">
        <v>0</v>
      </c>
      <c r="Y18" s="2">
        <v>0</v>
      </c>
      <c r="Z18" s="2">
        <v>0</v>
      </c>
      <c r="AA18" s="1">
        <f t="shared" si="3"/>
        <v>696</v>
      </c>
      <c r="AB18" s="13">
        <f t="shared" si="3"/>
        <v>0</v>
      </c>
      <c r="AC18" s="17">
        <f t="shared" si="4"/>
        <v>696</v>
      </c>
      <c r="AE18" s="3" t="s">
        <v>15</v>
      </c>
      <c r="AF18" s="2">
        <f t="shared" si="5"/>
        <v>3513.498759305211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2034.3965517241379</v>
      </c>
      <c r="AQ18" s="13" t="str">
        <f t="shared" si="0"/>
        <v>N.A.</v>
      </c>
      <c r="AR18" s="14">
        <f t="shared" si="0"/>
        <v>2034.3965517241379</v>
      </c>
    </row>
    <row r="19" spans="1:44" ht="15" customHeight="1" thickBot="1" x14ac:dyDescent="0.3">
      <c r="A19" s="4" t="s">
        <v>16</v>
      </c>
      <c r="B19" s="2">
        <v>28586329.999999996</v>
      </c>
      <c r="C19" s="2">
        <v>17917580</v>
      </c>
      <c r="D19" s="2">
        <v>13020079.999999998</v>
      </c>
      <c r="E19" s="2"/>
      <c r="F19" s="2">
        <v>3562120</v>
      </c>
      <c r="G19" s="2">
        <v>1259900</v>
      </c>
      <c r="H19" s="2">
        <v>6924080.0000000009</v>
      </c>
      <c r="I19" s="2"/>
      <c r="J19" s="2">
        <v>0</v>
      </c>
      <c r="K19" s="2"/>
      <c r="L19" s="1">
        <f t="shared" ref="L19" si="6">B19+D19+F19+H19+J19</f>
        <v>52092609.999999993</v>
      </c>
      <c r="M19" s="13">
        <f t="shared" ref="M19" si="7">C19+E19+G19+I19+K19</f>
        <v>19177480</v>
      </c>
      <c r="N19" s="17">
        <f t="shared" ref="N19" si="8">L19+M19</f>
        <v>71270090</v>
      </c>
      <c r="P19" s="4" t="s">
        <v>16</v>
      </c>
      <c r="Q19" s="2">
        <v>5166</v>
      </c>
      <c r="R19" s="2">
        <v>2382</v>
      </c>
      <c r="S19" s="2">
        <v>733</v>
      </c>
      <c r="T19" s="2">
        <v>0</v>
      </c>
      <c r="U19" s="2">
        <v>513</v>
      </c>
      <c r="V19" s="2">
        <v>586</v>
      </c>
      <c r="W19" s="2">
        <v>2198</v>
      </c>
      <c r="X19" s="2">
        <v>0</v>
      </c>
      <c r="Y19" s="2">
        <v>403</v>
      </c>
      <c r="Z19" s="2">
        <v>0</v>
      </c>
      <c r="AA19" s="1">
        <f t="shared" ref="AA19" si="9">Q19+S19+U19+W19+Y19</f>
        <v>9013</v>
      </c>
      <c r="AB19" s="13">
        <f t="shared" ref="AB19" si="10">R19+T19+V19+X19+Z19</f>
        <v>2968</v>
      </c>
      <c r="AC19" s="14">
        <f t="shared" ref="AC19" si="11">AA19+AB19</f>
        <v>11981</v>
      </c>
      <c r="AE19" s="4" t="s">
        <v>16</v>
      </c>
      <c r="AF19" s="2">
        <f t="shared" si="5"/>
        <v>5533.5520712349971</v>
      </c>
      <c r="AG19" s="2">
        <f t="shared" si="0"/>
        <v>7522.0738874895051</v>
      </c>
      <c r="AH19" s="2">
        <f t="shared" si="0"/>
        <v>17762.728512960435</v>
      </c>
      <c r="AI19" s="2" t="str">
        <f t="shared" si="0"/>
        <v>N.A.</v>
      </c>
      <c r="AJ19" s="2">
        <f t="shared" si="0"/>
        <v>6943.7037037037035</v>
      </c>
      <c r="AK19" s="2">
        <f t="shared" si="0"/>
        <v>2150</v>
      </c>
      <c r="AL19" s="2">
        <f t="shared" si="0"/>
        <v>3150.1728844404006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5779.7192943526006</v>
      </c>
      <c r="AQ19" s="13">
        <f t="shared" ref="AQ19" si="13">IFERROR(M19/AB19, "N.A.")</f>
        <v>6461.4150943396226</v>
      </c>
      <c r="AR19" s="14">
        <f t="shared" ref="AR19" si="14">IFERROR(N19/AC19, "N.A.")</f>
        <v>5948.5927718888242</v>
      </c>
    </row>
    <row r="20" spans="1:44" ht="15" customHeight="1" thickBot="1" x14ac:dyDescent="0.3">
      <c r="A20" s="5" t="s">
        <v>0</v>
      </c>
      <c r="B20" s="24">
        <f>B19+C19</f>
        <v>46503910</v>
      </c>
      <c r="C20" s="26"/>
      <c r="D20" s="24">
        <f>D19+E19</f>
        <v>13020079.999999998</v>
      </c>
      <c r="E20" s="26"/>
      <c r="F20" s="24">
        <f>F19+G19</f>
        <v>4822020</v>
      </c>
      <c r="G20" s="26"/>
      <c r="H20" s="24">
        <f>H19+I19</f>
        <v>6924080.0000000009</v>
      </c>
      <c r="I20" s="26"/>
      <c r="J20" s="24">
        <f>J19+K19</f>
        <v>0</v>
      </c>
      <c r="K20" s="26"/>
      <c r="L20" s="24">
        <f>L19+M19</f>
        <v>71270090</v>
      </c>
      <c r="M20" s="25"/>
      <c r="N20" s="18">
        <f>B20+D20+F20+H20+J20</f>
        <v>71270090</v>
      </c>
      <c r="P20" s="5" t="s">
        <v>0</v>
      </c>
      <c r="Q20" s="24">
        <f>Q19+R19</f>
        <v>7548</v>
      </c>
      <c r="R20" s="26"/>
      <c r="S20" s="24">
        <f>S19+T19</f>
        <v>733</v>
      </c>
      <c r="T20" s="26"/>
      <c r="U20" s="24">
        <f>U19+V19</f>
        <v>1099</v>
      </c>
      <c r="V20" s="26"/>
      <c r="W20" s="24">
        <f>W19+X19</f>
        <v>2198</v>
      </c>
      <c r="X20" s="26"/>
      <c r="Y20" s="24">
        <f>Y19+Z19</f>
        <v>403</v>
      </c>
      <c r="Z20" s="26"/>
      <c r="AA20" s="24">
        <f>AA19+AB19</f>
        <v>11981</v>
      </c>
      <c r="AB20" s="26"/>
      <c r="AC20" s="19">
        <f>Q20+S20+U20+W20+Y20</f>
        <v>11981</v>
      </c>
      <c r="AE20" s="5" t="s">
        <v>0</v>
      </c>
      <c r="AF20" s="27">
        <f>IFERROR(B20/Q20,"N.A.")</f>
        <v>6161.0903550609437</v>
      </c>
      <c r="AG20" s="28"/>
      <c r="AH20" s="27">
        <f>IFERROR(D20/S20,"N.A.")</f>
        <v>17762.728512960435</v>
      </c>
      <c r="AI20" s="28"/>
      <c r="AJ20" s="27">
        <f>IFERROR(F20/U20,"N.A.")</f>
        <v>4387.6433121019109</v>
      </c>
      <c r="AK20" s="28"/>
      <c r="AL20" s="27">
        <f>IFERROR(H20/W20,"N.A.")</f>
        <v>3150.1728844404006</v>
      </c>
      <c r="AM20" s="28"/>
      <c r="AN20" s="27">
        <f>IFERROR(J20/Y20,"N.A.")</f>
        <v>0</v>
      </c>
      <c r="AO20" s="28"/>
      <c r="AP20" s="27">
        <f>IFERROR(L20/AA20,"N.A.")</f>
        <v>5948.5927718888242</v>
      </c>
      <c r="AQ20" s="28"/>
      <c r="AR20" s="16">
        <f>IFERROR(N20/AC20, "N.A.")</f>
        <v>5948.5927718888242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9382000</v>
      </c>
      <c r="C27" s="2"/>
      <c r="D27" s="2">
        <v>1511880</v>
      </c>
      <c r="E27" s="2"/>
      <c r="F27" s="2">
        <v>3562120</v>
      </c>
      <c r="G27" s="2"/>
      <c r="H27" s="2">
        <v>3403879.9999999995</v>
      </c>
      <c r="I27" s="2"/>
      <c r="J27" s="2">
        <v>0</v>
      </c>
      <c r="K27" s="2"/>
      <c r="L27" s="1">
        <f>B27+D27+F27+H27+J27</f>
        <v>17859880</v>
      </c>
      <c r="M27" s="13">
        <f>C27+E27+G27+I27+K27</f>
        <v>0</v>
      </c>
      <c r="N27" s="14">
        <f>L27+M27</f>
        <v>17859880</v>
      </c>
      <c r="P27" s="3" t="s">
        <v>12</v>
      </c>
      <c r="Q27" s="2">
        <v>1136</v>
      </c>
      <c r="R27" s="2">
        <v>0</v>
      </c>
      <c r="S27" s="2">
        <v>293</v>
      </c>
      <c r="T27" s="2">
        <v>0</v>
      </c>
      <c r="U27" s="2">
        <v>513</v>
      </c>
      <c r="V27" s="2">
        <v>0</v>
      </c>
      <c r="W27" s="2">
        <v>696</v>
      </c>
      <c r="X27" s="2">
        <v>0</v>
      </c>
      <c r="Y27" s="2">
        <v>110</v>
      </c>
      <c r="Z27" s="2">
        <v>0</v>
      </c>
      <c r="AA27" s="1">
        <f>Q27+S27+U27+W27+Y27</f>
        <v>2748</v>
      </c>
      <c r="AB27" s="13">
        <f>R27+T27+V27+X27+Z27</f>
        <v>0</v>
      </c>
      <c r="AC27" s="14">
        <f>AA27+AB27</f>
        <v>2748</v>
      </c>
      <c r="AE27" s="3" t="s">
        <v>12</v>
      </c>
      <c r="AF27" s="2">
        <f>IFERROR(B27/Q27, "N.A.")</f>
        <v>8258.8028169014087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>
        <f t="shared" si="15"/>
        <v>6943.7037037037035</v>
      </c>
      <c r="AK27" s="2" t="str">
        <f t="shared" si="15"/>
        <v>N.A.</v>
      </c>
      <c r="AL27" s="2">
        <f t="shared" si="15"/>
        <v>4890.6321839080456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6499.2285298398838</v>
      </c>
      <c r="AQ27" s="13" t="str">
        <f t="shared" si="15"/>
        <v>N.A.</v>
      </c>
      <c r="AR27" s="14">
        <f t="shared" si="15"/>
        <v>6499.2285298398838</v>
      </c>
    </row>
    <row r="28" spans="1:44" ht="15" customHeight="1" thickBot="1" x14ac:dyDescent="0.3">
      <c r="A28" s="3" t="s">
        <v>13</v>
      </c>
      <c r="B28" s="2">
        <v>264000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264000</v>
      </c>
      <c r="M28" s="13">
        <f t="shared" si="16"/>
        <v>0</v>
      </c>
      <c r="N28" s="14">
        <f t="shared" ref="N28:N30" si="17">L28+M28</f>
        <v>264000</v>
      </c>
      <c r="P28" s="3" t="s">
        <v>13</v>
      </c>
      <c r="Q28" s="2">
        <v>110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110</v>
      </c>
      <c r="AB28" s="13">
        <f t="shared" si="18"/>
        <v>0</v>
      </c>
      <c r="AC28" s="14">
        <f t="shared" ref="AC28:AC30" si="19">AA28+AB28</f>
        <v>110</v>
      </c>
      <c r="AE28" s="3" t="s">
        <v>13</v>
      </c>
      <c r="AF28" s="2">
        <f t="shared" ref="AF28:AF31" si="20">IFERROR(B28/Q28, "N.A.")</f>
        <v>2400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2400</v>
      </c>
      <c r="AQ28" s="13" t="str">
        <f t="shared" si="15"/>
        <v>N.A.</v>
      </c>
      <c r="AR28" s="14">
        <f t="shared" si="15"/>
        <v>2400</v>
      </c>
    </row>
    <row r="29" spans="1:44" ht="15" customHeight="1" thickBot="1" x14ac:dyDescent="0.3">
      <c r="A29" s="3" t="s">
        <v>14</v>
      </c>
      <c r="B29" s="2">
        <v>12230150</v>
      </c>
      <c r="C29" s="2">
        <v>14304580</v>
      </c>
      <c r="D29" s="2">
        <v>6558200</v>
      </c>
      <c r="E29" s="2"/>
      <c r="F29" s="2"/>
      <c r="G29" s="2">
        <v>0</v>
      </c>
      <c r="H29" s="2"/>
      <c r="I29" s="2"/>
      <c r="J29" s="2"/>
      <c r="K29" s="2"/>
      <c r="L29" s="1">
        <f t="shared" si="16"/>
        <v>18788350</v>
      </c>
      <c r="M29" s="13">
        <f t="shared" si="16"/>
        <v>14304580</v>
      </c>
      <c r="N29" s="14">
        <f t="shared" si="17"/>
        <v>33092930</v>
      </c>
      <c r="P29" s="3" t="s">
        <v>14</v>
      </c>
      <c r="Q29" s="2">
        <v>2125</v>
      </c>
      <c r="R29" s="2">
        <v>1759</v>
      </c>
      <c r="S29" s="2">
        <v>330</v>
      </c>
      <c r="T29" s="2">
        <v>0</v>
      </c>
      <c r="U29" s="2">
        <v>0</v>
      </c>
      <c r="V29" s="2">
        <v>293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2455</v>
      </c>
      <c r="AB29" s="13">
        <f t="shared" si="18"/>
        <v>2052</v>
      </c>
      <c r="AC29" s="14">
        <f t="shared" si="19"/>
        <v>4507</v>
      </c>
      <c r="AE29" s="3" t="s">
        <v>14</v>
      </c>
      <c r="AF29" s="2">
        <f t="shared" si="20"/>
        <v>5755.3647058823526</v>
      </c>
      <c r="AG29" s="2">
        <f t="shared" si="15"/>
        <v>8132.2228538942582</v>
      </c>
      <c r="AH29" s="2">
        <f t="shared" si="15"/>
        <v>19873.333333333332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7653.0957230142567</v>
      </c>
      <c r="AQ29" s="13">
        <f t="shared" si="15"/>
        <v>6971.0428849902537</v>
      </c>
      <c r="AR29" s="14">
        <f t="shared" si="15"/>
        <v>7342.5626802751276</v>
      </c>
    </row>
    <row r="30" spans="1:44" ht="15" customHeight="1" thickBot="1" x14ac:dyDescent="0.3">
      <c r="A30" s="3" t="s">
        <v>15</v>
      </c>
      <c r="B30" s="2">
        <v>660000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660000</v>
      </c>
      <c r="M30" s="13">
        <f t="shared" si="16"/>
        <v>0</v>
      </c>
      <c r="N30" s="14">
        <f t="shared" si="17"/>
        <v>660000</v>
      </c>
      <c r="P30" s="3" t="s">
        <v>15</v>
      </c>
      <c r="Q30" s="2">
        <v>110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293</v>
      </c>
      <c r="X30" s="2">
        <v>0</v>
      </c>
      <c r="Y30" s="2">
        <v>0</v>
      </c>
      <c r="Z30" s="2">
        <v>0</v>
      </c>
      <c r="AA30" s="1">
        <f t="shared" si="18"/>
        <v>403</v>
      </c>
      <c r="AB30" s="13">
        <f t="shared" si="18"/>
        <v>0</v>
      </c>
      <c r="AC30" s="17">
        <f t="shared" si="19"/>
        <v>403</v>
      </c>
      <c r="AE30" s="3" t="s">
        <v>15</v>
      </c>
      <c r="AF30" s="2">
        <f t="shared" si="20"/>
        <v>6000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1637.7171215880894</v>
      </c>
      <c r="AQ30" s="13" t="str">
        <f t="shared" si="15"/>
        <v>N.A.</v>
      </c>
      <c r="AR30" s="14">
        <f t="shared" si="15"/>
        <v>1637.7171215880894</v>
      </c>
    </row>
    <row r="31" spans="1:44" ht="15" customHeight="1" thickBot="1" x14ac:dyDescent="0.3">
      <c r="A31" s="4" t="s">
        <v>16</v>
      </c>
      <c r="B31" s="2">
        <v>22536150</v>
      </c>
      <c r="C31" s="2">
        <v>14304580</v>
      </c>
      <c r="D31" s="2">
        <v>8070079.9999999991</v>
      </c>
      <c r="E31" s="2"/>
      <c r="F31" s="2">
        <v>3562120</v>
      </c>
      <c r="G31" s="2">
        <v>0</v>
      </c>
      <c r="H31" s="2">
        <v>3403880</v>
      </c>
      <c r="I31" s="2"/>
      <c r="J31" s="2">
        <v>0</v>
      </c>
      <c r="K31" s="2"/>
      <c r="L31" s="1">
        <f t="shared" ref="L31" si="21">B31+D31+F31+H31+J31</f>
        <v>37572230</v>
      </c>
      <c r="M31" s="13">
        <f t="shared" ref="M31" si="22">C31+E31+G31+I31+K31</f>
        <v>14304580</v>
      </c>
      <c r="N31" s="17">
        <f t="shared" ref="N31" si="23">L31+M31</f>
        <v>51876810</v>
      </c>
      <c r="P31" s="4" t="s">
        <v>16</v>
      </c>
      <c r="Q31" s="2">
        <v>3481</v>
      </c>
      <c r="R31" s="2">
        <v>1759</v>
      </c>
      <c r="S31" s="2">
        <v>623</v>
      </c>
      <c r="T31" s="2">
        <v>0</v>
      </c>
      <c r="U31" s="2">
        <v>513</v>
      </c>
      <c r="V31" s="2">
        <v>293</v>
      </c>
      <c r="W31" s="2">
        <v>989</v>
      </c>
      <c r="X31" s="2">
        <v>0</v>
      </c>
      <c r="Y31" s="2">
        <v>110</v>
      </c>
      <c r="Z31" s="2">
        <v>0</v>
      </c>
      <c r="AA31" s="1">
        <f t="shared" ref="AA31" si="24">Q31+S31+U31+W31+Y31</f>
        <v>5716</v>
      </c>
      <c r="AB31" s="13">
        <f t="shared" ref="AB31" si="25">R31+T31+V31+X31+Z31</f>
        <v>2052</v>
      </c>
      <c r="AC31" s="14">
        <f t="shared" ref="AC31" si="26">AA31+AB31</f>
        <v>7768</v>
      </c>
      <c r="AE31" s="4" t="s">
        <v>16</v>
      </c>
      <c r="AF31" s="2">
        <f t="shared" si="20"/>
        <v>6474.0448147084171</v>
      </c>
      <c r="AG31" s="2">
        <f t="shared" si="15"/>
        <v>8132.2228538942582</v>
      </c>
      <c r="AH31" s="2">
        <f t="shared" si="15"/>
        <v>12953.57945425361</v>
      </c>
      <c r="AI31" s="2" t="str">
        <f t="shared" si="15"/>
        <v>N.A.</v>
      </c>
      <c r="AJ31" s="2">
        <f t="shared" si="15"/>
        <v>6943.7037037037035</v>
      </c>
      <c r="AK31" s="2">
        <f t="shared" si="15"/>
        <v>0</v>
      </c>
      <c r="AL31" s="2">
        <f t="shared" si="15"/>
        <v>3441.7391304347825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6573.1682995101473</v>
      </c>
      <c r="AQ31" s="13">
        <f t="shared" ref="AQ31" si="28">IFERROR(M31/AB31, "N.A.")</f>
        <v>6971.0428849902537</v>
      </c>
      <c r="AR31" s="14">
        <f t="shared" ref="AR31" si="29">IFERROR(N31/AC31, "N.A.")</f>
        <v>6678.2711122554065</v>
      </c>
    </row>
    <row r="32" spans="1:44" ht="15" customHeight="1" thickBot="1" x14ac:dyDescent="0.3">
      <c r="A32" s="5" t="s">
        <v>0</v>
      </c>
      <c r="B32" s="24">
        <f>B31+C31</f>
        <v>36840730</v>
      </c>
      <c r="C32" s="26"/>
      <c r="D32" s="24">
        <f>D31+E31</f>
        <v>8070079.9999999991</v>
      </c>
      <c r="E32" s="26"/>
      <c r="F32" s="24">
        <f>F31+G31</f>
        <v>3562120</v>
      </c>
      <c r="G32" s="26"/>
      <c r="H32" s="24">
        <f>H31+I31</f>
        <v>3403880</v>
      </c>
      <c r="I32" s="26"/>
      <c r="J32" s="24">
        <f>J31+K31</f>
        <v>0</v>
      </c>
      <c r="K32" s="26"/>
      <c r="L32" s="24">
        <f>L31+M31</f>
        <v>51876810</v>
      </c>
      <c r="M32" s="25"/>
      <c r="N32" s="18">
        <f>B32+D32+F32+H32+J32</f>
        <v>51876810</v>
      </c>
      <c r="P32" s="5" t="s">
        <v>0</v>
      </c>
      <c r="Q32" s="24">
        <f>Q31+R31</f>
        <v>5240</v>
      </c>
      <c r="R32" s="26"/>
      <c r="S32" s="24">
        <f>S31+T31</f>
        <v>623</v>
      </c>
      <c r="T32" s="26"/>
      <c r="U32" s="24">
        <f>U31+V31</f>
        <v>806</v>
      </c>
      <c r="V32" s="26"/>
      <c r="W32" s="24">
        <f>W31+X31</f>
        <v>989</v>
      </c>
      <c r="X32" s="26"/>
      <c r="Y32" s="24">
        <f>Y31+Z31</f>
        <v>110</v>
      </c>
      <c r="Z32" s="26"/>
      <c r="AA32" s="24">
        <f>AA31+AB31</f>
        <v>7768</v>
      </c>
      <c r="AB32" s="26"/>
      <c r="AC32" s="19">
        <f>Q32+S32+U32+W32+Y32</f>
        <v>7768</v>
      </c>
      <c r="AE32" s="5" t="s">
        <v>0</v>
      </c>
      <c r="AF32" s="27">
        <f>IFERROR(B32/Q32,"N.A.")</f>
        <v>7030.6736641221378</v>
      </c>
      <c r="AG32" s="28"/>
      <c r="AH32" s="27">
        <f>IFERROR(D32/S32,"N.A.")</f>
        <v>12953.57945425361</v>
      </c>
      <c r="AI32" s="28"/>
      <c r="AJ32" s="27">
        <f>IFERROR(F32/U32,"N.A.")</f>
        <v>4419.5037220843669</v>
      </c>
      <c r="AK32" s="28"/>
      <c r="AL32" s="27">
        <f>IFERROR(H32/W32,"N.A.")</f>
        <v>3441.7391304347825</v>
      </c>
      <c r="AM32" s="28"/>
      <c r="AN32" s="27">
        <f>IFERROR(J32/Y32,"N.A.")</f>
        <v>0</v>
      </c>
      <c r="AO32" s="28"/>
      <c r="AP32" s="27">
        <f>IFERROR(L32/AA32,"N.A.")</f>
        <v>6678.2711122554065</v>
      </c>
      <c r="AQ32" s="28"/>
      <c r="AR32" s="16">
        <f>IFERROR(N32/AC32, "N.A.")</f>
        <v>6678.2711122554065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3520199.9999999995</v>
      </c>
      <c r="I39" s="2"/>
      <c r="J39" s="2"/>
      <c r="K39" s="2"/>
      <c r="L39" s="1">
        <f>B39+D39+F39+H39+J39</f>
        <v>3520199.9999999995</v>
      </c>
      <c r="M39" s="13">
        <f>C39+E39+G39+I39+K39</f>
        <v>0</v>
      </c>
      <c r="N39" s="14">
        <f>L39+M39</f>
        <v>3520199.9999999995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1209</v>
      </c>
      <c r="X39" s="2">
        <v>0</v>
      </c>
      <c r="Y39" s="2">
        <v>0</v>
      </c>
      <c r="Z39" s="2">
        <v>0</v>
      </c>
      <c r="AA39" s="1">
        <f>Q39+S39+U39+W39+Y39</f>
        <v>1209</v>
      </c>
      <c r="AB39" s="13">
        <f>R39+T39+V39+X39+Z39</f>
        <v>0</v>
      </c>
      <c r="AC39" s="14">
        <f>AA39+AB39</f>
        <v>1209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2911.6625310173695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2911.6625310173695</v>
      </c>
      <c r="AQ39" s="13" t="str">
        <f t="shared" si="30"/>
        <v>N.A.</v>
      </c>
      <c r="AR39" s="14">
        <f t="shared" si="30"/>
        <v>2911.6625310173695</v>
      </c>
    </row>
    <row r="40" spans="1:44" ht="15" customHeight="1" thickBot="1" x14ac:dyDescent="0.3">
      <c r="A40" s="3" t="s">
        <v>13</v>
      </c>
      <c r="B40" s="2">
        <v>2437490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2437490</v>
      </c>
      <c r="M40" s="13">
        <f t="shared" si="31"/>
        <v>0</v>
      </c>
      <c r="N40" s="14">
        <f t="shared" ref="N40:N42" si="32">L40+M40</f>
        <v>2437490</v>
      </c>
      <c r="P40" s="3" t="s">
        <v>13</v>
      </c>
      <c r="Q40" s="2">
        <v>806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806</v>
      </c>
      <c r="AB40" s="13">
        <f t="shared" si="33"/>
        <v>0</v>
      </c>
      <c r="AC40" s="14">
        <f t="shared" ref="AC40:AC42" si="34">AA40+AB40</f>
        <v>806</v>
      </c>
      <c r="AE40" s="3" t="s">
        <v>13</v>
      </c>
      <c r="AF40" s="2">
        <f t="shared" ref="AF40:AF43" si="35">IFERROR(B40/Q40, "N.A.")</f>
        <v>3024.1811414392059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3024.1811414392059</v>
      </c>
      <c r="AQ40" s="13" t="str">
        <f t="shared" si="30"/>
        <v>N.A.</v>
      </c>
      <c r="AR40" s="14">
        <f t="shared" si="30"/>
        <v>3024.1811414392059</v>
      </c>
    </row>
    <row r="41" spans="1:44" ht="15" customHeight="1" thickBot="1" x14ac:dyDescent="0.3">
      <c r="A41" s="3" t="s">
        <v>14</v>
      </c>
      <c r="B41" s="2">
        <v>2856750</v>
      </c>
      <c r="C41" s="2">
        <v>3613000</v>
      </c>
      <c r="D41" s="2">
        <v>4950000</v>
      </c>
      <c r="E41" s="2"/>
      <c r="F41" s="2"/>
      <c r="G41" s="2">
        <v>1259900</v>
      </c>
      <c r="H41" s="2"/>
      <c r="I41" s="2"/>
      <c r="J41" s="2">
        <v>0</v>
      </c>
      <c r="K41" s="2"/>
      <c r="L41" s="1">
        <f t="shared" si="31"/>
        <v>7806750</v>
      </c>
      <c r="M41" s="13">
        <f t="shared" si="31"/>
        <v>4872900</v>
      </c>
      <c r="N41" s="14">
        <f t="shared" si="32"/>
        <v>12679650</v>
      </c>
      <c r="P41" s="3" t="s">
        <v>14</v>
      </c>
      <c r="Q41" s="2">
        <v>586</v>
      </c>
      <c r="R41" s="2">
        <v>623</v>
      </c>
      <c r="S41" s="2">
        <v>110</v>
      </c>
      <c r="T41" s="2">
        <v>0</v>
      </c>
      <c r="U41" s="2">
        <v>0</v>
      </c>
      <c r="V41" s="2">
        <v>293</v>
      </c>
      <c r="W41" s="2">
        <v>0</v>
      </c>
      <c r="X41" s="2">
        <v>0</v>
      </c>
      <c r="Y41" s="2">
        <v>293</v>
      </c>
      <c r="Z41" s="2">
        <v>0</v>
      </c>
      <c r="AA41" s="1">
        <f t="shared" si="33"/>
        <v>989</v>
      </c>
      <c r="AB41" s="13">
        <f t="shared" si="33"/>
        <v>916</v>
      </c>
      <c r="AC41" s="14">
        <f t="shared" si="34"/>
        <v>1905</v>
      </c>
      <c r="AE41" s="3" t="s">
        <v>14</v>
      </c>
      <c r="AF41" s="2">
        <f t="shared" si="35"/>
        <v>4875</v>
      </c>
      <c r="AG41" s="2">
        <f t="shared" si="30"/>
        <v>5799.3579454253613</v>
      </c>
      <c r="AH41" s="2">
        <f t="shared" si="30"/>
        <v>45000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7893.5793731041458</v>
      </c>
      <c r="AQ41" s="13">
        <f t="shared" si="30"/>
        <v>5319.759825327511</v>
      </c>
      <c r="AR41" s="14">
        <f t="shared" si="30"/>
        <v>6655.9842519685035</v>
      </c>
    </row>
    <row r="42" spans="1:44" ht="15" customHeight="1" thickBot="1" x14ac:dyDescent="0.3">
      <c r="A42" s="3" t="s">
        <v>15</v>
      </c>
      <c r="B42" s="2">
        <v>755940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755940</v>
      </c>
      <c r="M42" s="13">
        <f t="shared" si="31"/>
        <v>0</v>
      </c>
      <c r="N42" s="14">
        <f t="shared" si="32"/>
        <v>755940</v>
      </c>
      <c r="P42" s="3" t="s">
        <v>15</v>
      </c>
      <c r="Q42" s="2">
        <v>293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293</v>
      </c>
      <c r="AB42" s="13">
        <f t="shared" si="33"/>
        <v>0</v>
      </c>
      <c r="AC42" s="14">
        <f t="shared" si="34"/>
        <v>293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2580</v>
      </c>
      <c r="AQ42" s="13" t="str">
        <f t="shared" si="30"/>
        <v>N.A.</v>
      </c>
      <c r="AR42" s="14">
        <f t="shared" si="30"/>
        <v>2580</v>
      </c>
    </row>
    <row r="43" spans="1:44" ht="15" customHeight="1" thickBot="1" x14ac:dyDescent="0.3">
      <c r="A43" s="4" t="s">
        <v>16</v>
      </c>
      <c r="B43" s="2">
        <v>6050180</v>
      </c>
      <c r="C43" s="2">
        <v>3613000</v>
      </c>
      <c r="D43" s="2">
        <v>4950000</v>
      </c>
      <c r="E43" s="2"/>
      <c r="F43" s="2"/>
      <c r="G43" s="2">
        <v>1259900</v>
      </c>
      <c r="H43" s="2">
        <v>3520199.9999999995</v>
      </c>
      <c r="I43" s="2"/>
      <c r="J43" s="2">
        <v>0</v>
      </c>
      <c r="K43" s="2"/>
      <c r="L43" s="1">
        <f t="shared" ref="L43" si="36">B43+D43+F43+H43+J43</f>
        <v>14520380</v>
      </c>
      <c r="M43" s="13">
        <f t="shared" ref="M43" si="37">C43+E43+G43+I43+K43</f>
        <v>4872900</v>
      </c>
      <c r="N43" s="17">
        <f t="shared" ref="N43" si="38">L43+M43</f>
        <v>19393280</v>
      </c>
      <c r="P43" s="4" t="s">
        <v>16</v>
      </c>
      <c r="Q43" s="2">
        <v>1685</v>
      </c>
      <c r="R43" s="2">
        <v>623</v>
      </c>
      <c r="S43" s="2">
        <v>110</v>
      </c>
      <c r="T43" s="2">
        <v>0</v>
      </c>
      <c r="U43" s="2">
        <v>0</v>
      </c>
      <c r="V43" s="2">
        <v>293</v>
      </c>
      <c r="W43" s="2">
        <v>1209</v>
      </c>
      <c r="X43" s="2">
        <v>0</v>
      </c>
      <c r="Y43" s="2">
        <v>293</v>
      </c>
      <c r="Z43" s="2">
        <v>0</v>
      </c>
      <c r="AA43" s="1">
        <f t="shared" ref="AA43" si="39">Q43+S43+U43+W43+Y43</f>
        <v>3297</v>
      </c>
      <c r="AB43" s="13">
        <f t="shared" ref="AB43" si="40">R43+T43+V43+X43+Z43</f>
        <v>916</v>
      </c>
      <c r="AC43" s="17">
        <f t="shared" ref="AC43" si="41">AA43+AB43</f>
        <v>4213</v>
      </c>
      <c r="AE43" s="4" t="s">
        <v>16</v>
      </c>
      <c r="AF43" s="2">
        <f t="shared" si="35"/>
        <v>3590.6112759643916</v>
      </c>
      <c r="AG43" s="2">
        <f t="shared" si="30"/>
        <v>5799.3579454253613</v>
      </c>
      <c r="AH43" s="2">
        <f t="shared" si="30"/>
        <v>45000</v>
      </c>
      <c r="AI43" s="2" t="str">
        <f t="shared" si="30"/>
        <v>N.A.</v>
      </c>
      <c r="AJ43" s="2" t="str">
        <f t="shared" si="30"/>
        <v>N.A.</v>
      </c>
      <c r="AK43" s="2">
        <f t="shared" si="30"/>
        <v>4300</v>
      </c>
      <c r="AL43" s="2">
        <f t="shared" si="30"/>
        <v>2911.6625310173695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4404.1188959660294</v>
      </c>
      <c r="AQ43" s="13">
        <f t="shared" ref="AQ43" si="43">IFERROR(M43/AB43, "N.A.")</f>
        <v>5319.759825327511</v>
      </c>
      <c r="AR43" s="14">
        <f t="shared" ref="AR43" si="44">IFERROR(N43/AC43, "N.A.")</f>
        <v>4603.1996202231185</v>
      </c>
    </row>
    <row r="44" spans="1:44" ht="15" customHeight="1" thickBot="1" x14ac:dyDescent="0.3">
      <c r="A44" s="5" t="s">
        <v>0</v>
      </c>
      <c r="B44" s="24">
        <f>B43+C43</f>
        <v>9663180</v>
      </c>
      <c r="C44" s="26"/>
      <c r="D44" s="24">
        <f>D43+E43</f>
        <v>4950000</v>
      </c>
      <c r="E44" s="26"/>
      <c r="F44" s="24">
        <f>F43+G43</f>
        <v>1259900</v>
      </c>
      <c r="G44" s="26"/>
      <c r="H44" s="24">
        <f>H43+I43</f>
        <v>3520199.9999999995</v>
      </c>
      <c r="I44" s="26"/>
      <c r="J44" s="24">
        <f>J43+K43</f>
        <v>0</v>
      </c>
      <c r="K44" s="26"/>
      <c r="L44" s="24">
        <f>L43+M43</f>
        <v>19393280</v>
      </c>
      <c r="M44" s="25"/>
      <c r="N44" s="18">
        <f>B44+D44+F44+H44+J44</f>
        <v>19393280</v>
      </c>
      <c r="P44" s="5" t="s">
        <v>0</v>
      </c>
      <c r="Q44" s="24">
        <f>Q43+R43</f>
        <v>2308</v>
      </c>
      <c r="R44" s="26"/>
      <c r="S44" s="24">
        <f>S43+T43</f>
        <v>110</v>
      </c>
      <c r="T44" s="26"/>
      <c r="U44" s="24">
        <f>U43+V43</f>
        <v>293</v>
      </c>
      <c r="V44" s="26"/>
      <c r="W44" s="24">
        <f>W43+X43</f>
        <v>1209</v>
      </c>
      <c r="X44" s="26"/>
      <c r="Y44" s="24">
        <f>Y43+Z43</f>
        <v>293</v>
      </c>
      <c r="Z44" s="26"/>
      <c r="AA44" s="24">
        <f>AA43+AB43</f>
        <v>4213</v>
      </c>
      <c r="AB44" s="25"/>
      <c r="AC44" s="18">
        <f>Q44+S44+U44+W44+Y44</f>
        <v>4213</v>
      </c>
      <c r="AE44" s="5" t="s">
        <v>0</v>
      </c>
      <c r="AF44" s="27">
        <f>IFERROR(B44/Q44,"N.A.")</f>
        <v>4186.8197573656844</v>
      </c>
      <c r="AG44" s="28"/>
      <c r="AH44" s="27">
        <f>IFERROR(D44/S44,"N.A.")</f>
        <v>45000</v>
      </c>
      <c r="AI44" s="28"/>
      <c r="AJ44" s="27">
        <f>IFERROR(F44/U44,"N.A.")</f>
        <v>4300</v>
      </c>
      <c r="AK44" s="28"/>
      <c r="AL44" s="27">
        <f>IFERROR(H44/W44,"N.A.")</f>
        <v>2911.6625310173695</v>
      </c>
      <c r="AM44" s="28"/>
      <c r="AN44" s="27">
        <f>IFERROR(J44/Y44,"N.A.")</f>
        <v>0</v>
      </c>
      <c r="AO44" s="28"/>
      <c r="AP44" s="27">
        <f>IFERROR(L44/AA44,"N.A.")</f>
        <v>4603.1996202231185</v>
      </c>
      <c r="AQ44" s="28"/>
      <c r="AR44" s="16">
        <f>IFERROR(N44/AC44, "N.A.")</f>
        <v>4603.1996202231185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2016 T3</dc:title>
  <dc:subject>Matriz Hussmanns Quintana Roo, 2016-T3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2025-12-16T14:40:44Z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